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225" windowHeight="8640" activeTab="0"/>
  </bookViews>
  <sheets>
    <sheet name="Standings Sheet" sheetId="1" r:id="rId1"/>
  </sheets>
  <definedNames/>
  <calcPr fullCalcOnLoad="1"/>
</workbook>
</file>

<file path=xl/sharedStrings.xml><?xml version="1.0" encoding="utf-8"?>
<sst xmlns="http://schemas.openxmlformats.org/spreadsheetml/2006/main" count="312" uniqueCount="101">
  <si>
    <t>A06</t>
  </si>
  <si>
    <t>Zhang Jinyu</t>
  </si>
  <si>
    <t>Wenzhe Lu</t>
  </si>
  <si>
    <t>Chuancheg Li</t>
  </si>
  <si>
    <t>Barykin</t>
  </si>
  <si>
    <t>Epifanov</t>
  </si>
  <si>
    <t>Song Xian</t>
  </si>
  <si>
    <t>Chen Wei</t>
  </si>
  <si>
    <t>Bai Shi</t>
  </si>
  <si>
    <t>Coco Yang</t>
  </si>
  <si>
    <t>Qi Da Nei</t>
  </si>
  <si>
    <t>B06</t>
  </si>
  <si>
    <t>C06</t>
  </si>
  <si>
    <t>D06</t>
  </si>
  <si>
    <t>E06</t>
  </si>
  <si>
    <t>F06</t>
  </si>
  <si>
    <t>G06</t>
  </si>
  <si>
    <t>Potapov</t>
  </si>
  <si>
    <t>Dvoeglazov V.</t>
  </si>
  <si>
    <t>Nikonov K.</t>
  </si>
  <si>
    <t>Suslov</t>
  </si>
  <si>
    <t>Dzainukov</t>
  </si>
  <si>
    <t>Qi Ya</t>
  </si>
  <si>
    <t>Cheng Mu</t>
  </si>
  <si>
    <t>Salnikov</t>
  </si>
  <si>
    <t>Wei Hua Wei</t>
  </si>
  <si>
    <t>Fedorkin</t>
  </si>
  <si>
    <t>zhou nan</t>
  </si>
  <si>
    <t>Youning Han</t>
  </si>
  <si>
    <t>Bobkov E.</t>
  </si>
  <si>
    <t>Mao Mao</t>
  </si>
  <si>
    <t>Ustimov</t>
  </si>
  <si>
    <t>Ke Yang</t>
  </si>
  <si>
    <t>Balanova</t>
  </si>
  <si>
    <t>Wu Hao</t>
  </si>
  <si>
    <t>Balabhai</t>
  </si>
  <si>
    <t>Heybatov N.</t>
  </si>
  <si>
    <t>Wei</t>
  </si>
  <si>
    <t>Bashirov R.</t>
  </si>
  <si>
    <t>Zyazin A.</t>
  </si>
  <si>
    <t>alyssa chia</t>
  </si>
  <si>
    <t>Haixiang</t>
  </si>
  <si>
    <t>Metreveli</t>
  </si>
  <si>
    <t>Gulyaev</t>
  </si>
  <si>
    <t>Kurochkin V.</t>
  </si>
  <si>
    <t>Nefedyev S.</t>
  </si>
  <si>
    <t>longzeng</t>
  </si>
  <si>
    <t>Mikhaylov</t>
  </si>
  <si>
    <t>bamboo</t>
  </si>
  <si>
    <t>Tarasyuk</t>
  </si>
  <si>
    <t>Klepacki</t>
  </si>
  <si>
    <t>Porkhachev</t>
  </si>
  <si>
    <t>Xu Liu</t>
  </si>
  <si>
    <t>Mikhailov</t>
  </si>
  <si>
    <t>Poddubny</t>
  </si>
  <si>
    <t>Artemyev [Ul]</t>
  </si>
  <si>
    <t>Takagawa</t>
  </si>
  <si>
    <t>yiqunmei</t>
  </si>
  <si>
    <t>Timo Ilu</t>
  </si>
  <si>
    <t>Lipsits Sasha</t>
  </si>
  <si>
    <t>Radchenko</t>
  </si>
  <si>
    <t>Sheng</t>
  </si>
  <si>
    <t>Nowakowski</t>
  </si>
  <si>
    <t>Golosov</t>
  </si>
  <si>
    <t>Zhukov V.</t>
  </si>
  <si>
    <t>Zhang Peng</t>
  </si>
  <si>
    <t>Sviridov N.</t>
  </si>
  <si>
    <t>Kolesnik</t>
  </si>
  <si>
    <t>xingyue</t>
  </si>
  <si>
    <t>Turko S.</t>
  </si>
  <si>
    <t>Vinokurtsev</t>
  </si>
  <si>
    <t>Kobzev Alexey</t>
  </si>
  <si>
    <t>Smirnov</t>
  </si>
  <si>
    <t>Lin</t>
  </si>
  <si>
    <t>Kachurov</t>
  </si>
  <si>
    <t>Nowak</t>
  </si>
  <si>
    <t>Yamamoto</t>
  </si>
  <si>
    <t>Adamushkin</t>
  </si>
  <si>
    <t>Li Ying</t>
  </si>
  <si>
    <t>Makarov P.</t>
  </si>
  <si>
    <t>Wen Hao</t>
  </si>
  <si>
    <t>Asplund</t>
  </si>
  <si>
    <t>Purk</t>
  </si>
  <si>
    <t>Zhu kai</t>
  </si>
  <si>
    <t>Dobrovolsky</t>
  </si>
  <si>
    <t>Sukach</t>
  </si>
  <si>
    <t>Romanenko</t>
  </si>
  <si>
    <t>Alonso</t>
  </si>
  <si>
    <t>X</t>
  </si>
  <si>
    <t>Devichensky A</t>
  </si>
  <si>
    <t>Points</t>
  </si>
  <si>
    <t>Lost Pts</t>
  </si>
  <si>
    <t>%</t>
  </si>
  <si>
    <t>Renju World Championship 2006 via e-mail: standings.</t>
  </si>
  <si>
    <t>Berger</t>
  </si>
  <si>
    <t>Matches</t>
  </si>
  <si>
    <t>Won-Lost</t>
  </si>
  <si>
    <t>Place</t>
  </si>
  <si>
    <t>Technical fields, please don't touch</t>
  </si>
  <si>
    <t>Aiming to</t>
  </si>
  <si>
    <t>League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</si>
</sst>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NumberForma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4" xfId="0" applyNumberFormat="1" applyFont="1" applyBorder="1" applyAlignment="1">
      <alignment/>
    </xf>
    <xf numFmtId="0" fontId="1" fillId="0" borderId="8" xfId="0" applyNumberFormat="1" applyFont="1" applyBorder="1" applyAlignment="1">
      <alignment/>
    </xf>
    <xf numFmtId="0" fontId="1" fillId="0" borderId="9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7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1" fillId="0" borderId="1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6" fillId="0" borderId="1" xfId="0" applyNumberFormat="1" applyFont="1" applyBorder="1" applyAlignment="1">
      <alignment/>
    </xf>
    <xf numFmtId="0" fontId="6" fillId="0" borderId="2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5" fillId="0" borderId="0" xfId="0" applyNumberFormat="1" applyFont="1" applyFill="1" applyAlignment="1">
      <alignment/>
    </xf>
    <xf numFmtId="1" fontId="5" fillId="0" borderId="0" xfId="0" applyNumberFormat="1" applyFont="1" applyAlignment="1">
      <alignment/>
    </xf>
    <xf numFmtId="0" fontId="5" fillId="0" borderId="7" xfId="0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11" xfId="0" applyNumberFormat="1" applyFont="1" applyBorder="1" applyAlignment="1">
      <alignment/>
    </xf>
    <xf numFmtId="0" fontId="6" fillId="0" borderId="7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6" fillId="0" borderId="2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1" fillId="2" borderId="1" xfId="0" applyNumberFormat="1" applyFont="1" applyFill="1" applyBorder="1" applyAlignment="1">
      <alignment/>
    </xf>
    <xf numFmtId="0" fontId="1" fillId="2" borderId="2" xfId="0" applyNumberFormat="1" applyFont="1" applyFill="1" applyBorder="1" applyAlignment="1">
      <alignment/>
    </xf>
    <xf numFmtId="0" fontId="1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0" fontId="1" fillId="3" borderId="1" xfId="0" applyNumberFormat="1" applyFont="1" applyFill="1" applyBorder="1" applyAlignment="1">
      <alignment/>
    </xf>
    <xf numFmtId="0" fontId="1" fillId="3" borderId="2" xfId="0" applyNumberFormat="1" applyFont="1" applyFill="1" applyBorder="1" applyAlignment="1">
      <alignment/>
    </xf>
    <xf numFmtId="0" fontId="1" fillId="3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0" fontId="0" fillId="3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0" xfId="0" applyNumberFormat="1" applyFont="1" applyFill="1" applyAlignment="1">
      <alignment/>
    </xf>
    <xf numFmtId="0" fontId="0" fillId="4" borderId="0" xfId="0" applyFont="1" applyFill="1" applyAlignment="1">
      <alignment/>
    </xf>
    <xf numFmtId="0" fontId="1" fillId="4" borderId="1" xfId="0" applyNumberFormat="1" applyFont="1" applyFill="1" applyBorder="1" applyAlignment="1">
      <alignment/>
    </xf>
    <xf numFmtId="0" fontId="1" fillId="4" borderId="2" xfId="0" applyNumberFormat="1" applyFont="1" applyFill="1" applyBorder="1" applyAlignment="1">
      <alignment/>
    </xf>
    <xf numFmtId="0" fontId="1" fillId="4" borderId="0" xfId="0" applyNumberFormat="1" applyFont="1" applyFill="1" applyAlignment="1">
      <alignment/>
    </xf>
    <xf numFmtId="0" fontId="0" fillId="4" borderId="0" xfId="0" applyFont="1" applyFill="1" applyAlignment="1">
      <alignment/>
    </xf>
    <xf numFmtId="0" fontId="0" fillId="4" borderId="1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0" xfId="0" applyNumberFormat="1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26"/>
  <sheetViews>
    <sheetView tabSelected="1" zoomScale="70" zoomScaleNormal="70" workbookViewId="0" topLeftCell="A1">
      <selection activeCell="Y10" sqref="Y10"/>
    </sheetView>
  </sheetViews>
  <sheetFormatPr defaultColWidth="9.00390625" defaultRowHeight="12.75"/>
  <cols>
    <col min="1" max="1" width="5.125" style="0" customWidth="1"/>
    <col min="2" max="2" width="13.375" style="0" customWidth="1"/>
    <col min="3" max="26" width="3.375" style="0" customWidth="1"/>
    <col min="27" max="27" width="6.625" style="0" customWidth="1"/>
    <col min="28" max="28" width="7.625" style="0" customWidth="1"/>
    <col min="29" max="29" width="10.625" style="0" customWidth="1"/>
    <col min="32" max="35" width="9.125" style="24" customWidth="1"/>
    <col min="36" max="36" width="10.625" style="24" customWidth="1"/>
    <col min="37" max="37" width="9.125" style="24" customWidth="1"/>
    <col min="39" max="39" width="4.375" style="0" customWidth="1"/>
    <col min="40" max="51" width="3.625" style="0" customWidth="1"/>
  </cols>
  <sheetData>
    <row r="1" spans="1:37" ht="18">
      <c r="A1" s="20" t="s">
        <v>93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F1" s="26"/>
      <c r="AG1" s="26"/>
      <c r="AH1" s="26"/>
      <c r="AI1" s="26"/>
      <c r="AJ1" s="26"/>
      <c r="AK1" s="26"/>
    </row>
    <row r="2" spans="1:37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F2" s="26"/>
      <c r="AG2" s="26"/>
      <c r="AH2" s="26"/>
      <c r="AI2" s="26"/>
      <c r="AJ2" s="26"/>
      <c r="AK2" s="26"/>
    </row>
    <row r="3" spans="1:38" ht="12.75">
      <c r="A3" s="4" t="s">
        <v>0</v>
      </c>
      <c r="B3" s="4"/>
      <c r="C3" s="7">
        <v>1</v>
      </c>
      <c r="D3" s="8">
        <v>1</v>
      </c>
      <c r="E3" s="10">
        <v>2</v>
      </c>
      <c r="F3" s="8">
        <v>2</v>
      </c>
      <c r="G3" s="7">
        <v>3</v>
      </c>
      <c r="H3" s="8">
        <v>3</v>
      </c>
      <c r="I3" s="7">
        <v>4</v>
      </c>
      <c r="J3" s="8">
        <v>4</v>
      </c>
      <c r="K3" s="7">
        <v>5</v>
      </c>
      <c r="L3" s="8">
        <v>5</v>
      </c>
      <c r="M3" s="7">
        <v>6</v>
      </c>
      <c r="N3" s="8">
        <v>6</v>
      </c>
      <c r="O3" s="7">
        <v>7</v>
      </c>
      <c r="P3" s="8">
        <v>7</v>
      </c>
      <c r="Q3" s="7">
        <v>8</v>
      </c>
      <c r="R3" s="8">
        <v>8</v>
      </c>
      <c r="S3" s="4">
        <v>9</v>
      </c>
      <c r="T3" s="4">
        <v>9</v>
      </c>
      <c r="U3" s="7">
        <v>10</v>
      </c>
      <c r="V3" s="8">
        <v>10</v>
      </c>
      <c r="W3" s="4"/>
      <c r="X3" s="4"/>
      <c r="Y3" s="7"/>
      <c r="Z3" s="8"/>
      <c r="AA3" t="s">
        <v>90</v>
      </c>
      <c r="AB3" t="s">
        <v>91</v>
      </c>
      <c r="AC3" t="s">
        <v>92</v>
      </c>
      <c r="AD3" t="s">
        <v>95</v>
      </c>
      <c r="AE3" t="s">
        <v>94</v>
      </c>
      <c r="AF3" s="26" t="s">
        <v>96</v>
      </c>
      <c r="AG3" s="26" t="s">
        <v>97</v>
      </c>
      <c r="AH3" s="26"/>
      <c r="AI3" s="26" t="s">
        <v>99</v>
      </c>
      <c r="AJ3" s="26"/>
      <c r="AK3" s="26" t="s">
        <v>100</v>
      </c>
      <c r="AL3" t="s">
        <v>98</v>
      </c>
    </row>
    <row r="4" spans="1:60" ht="12.75">
      <c r="A4">
        <v>1</v>
      </c>
      <c r="B4" t="s">
        <v>1</v>
      </c>
      <c r="C4" s="11" t="s">
        <v>88</v>
      </c>
      <c r="D4" s="12" t="s">
        <v>88</v>
      </c>
      <c r="E4" s="11">
        <v>0.5</v>
      </c>
      <c r="F4" s="12">
        <v>0</v>
      </c>
      <c r="G4" s="11">
        <v>0</v>
      </c>
      <c r="H4" s="12">
        <v>0.5</v>
      </c>
      <c r="I4" s="11">
        <v>1</v>
      </c>
      <c r="J4" s="12">
        <v>1</v>
      </c>
      <c r="K4" s="11">
        <v>1</v>
      </c>
      <c r="L4" s="12">
        <v>1</v>
      </c>
      <c r="M4" s="11">
        <v>1</v>
      </c>
      <c r="N4" s="12">
        <v>1</v>
      </c>
      <c r="O4" s="11">
        <v>0</v>
      </c>
      <c r="P4" s="12">
        <v>0.5</v>
      </c>
      <c r="Q4" s="11">
        <v>0.5</v>
      </c>
      <c r="R4" s="12">
        <v>0.5</v>
      </c>
      <c r="S4" s="13">
        <v>0</v>
      </c>
      <c r="T4" s="13">
        <v>0</v>
      </c>
      <c r="U4" s="11">
        <v>1</v>
      </c>
      <c r="V4" s="12">
        <v>1</v>
      </c>
      <c r="Y4" s="2"/>
      <c r="Z4" s="3"/>
      <c r="AA4">
        <f aca="true" t="shared" si="0" ref="AA4:AA13">SUM(C4:Z4)</f>
        <v>10.5</v>
      </c>
      <c r="AB4">
        <f>C14+D14</f>
        <v>7.5</v>
      </c>
      <c r="AC4">
        <f aca="true" t="shared" si="1" ref="AC4:AC13">ROUND(AA4/(AA4+AB4)*100,0)</f>
        <v>58</v>
      </c>
      <c r="AD4">
        <f>SUM(AN4:AW4)</f>
        <v>4.5</v>
      </c>
      <c r="AE4">
        <f>(E4+F4)*AA5+(G4+H4)*AA6+(I4+J4)*AA7+(K4+L4)*AA8+(M4+N4)*AA9+(O4+P4)*AA10+(Q4+R4)*AA11+(S4+T4)*AA12+(U4+V4)*AA13</f>
        <v>62.25</v>
      </c>
      <c r="AF4" s="26">
        <f aca="true" t="shared" si="2" ref="AF4:AF13">AA4-AB4</f>
        <v>3</v>
      </c>
      <c r="AG4" s="26">
        <f>(IF(LARGE(AL4:AL13,1)=AL4,1,0)*1+IF(LARGE(AL4:AL13,2)=AL4,1,0)*2+IF(LARGE(AL4:AL13,3)=AL4,1,0)*3+IF(LARGE(AL4:AL13,4)=AL4,1,0)*4+IF(LARGE(AL4:AL13,5)=AL4,1,0)*5+IF(LARGE(AL4:AL13,6)=AL4,1,0)*6+IF(LARGE(AL4:AL13,7)=AL4,1,0)*7+IF(LARGE(AL4:AL13,8)=AL4,1,0)*8+IF(LARGE(AL4:AL13,9)=AL4,1,0)*9+IF(LARGE(AL4:AL13,10)=AL4,1,0)*10)/(IF(LARGE(AL4:AL13,1)=AL4,1,0)*1+IF(LARGE(AL4:AL13,2)=AL4,1,0)*1+IF(LARGE(AL4:AL13,3)=AL4,1,0)*1+IF(LARGE(AL4:AL13,4)=AL4,1,0)*1+IF(LARGE(AL4:AL13,5)=AL4,1,0)*1+IF(LARGE(AL4:AL13,6)=AL4,1,0)*1+IF(LARGE(AL4:AL13,7)=AL4,1,0)*1+IF(LARGE(AL4:AL13,8)=AL4,1,0)*1+IF(LARGE(AL4:AL13,9)=AL4,1,0)*1+IF(LARGE(AL4:AL13,10)=AL4,1,0)*1)</f>
        <v>5</v>
      </c>
      <c r="AH4" s="26"/>
      <c r="AI4" s="26">
        <f>(IF(LARGE(BC4:BC13,1)=BC4,1,0)*1+IF(LARGE(BC4:BC13,2)=BC4,1,0)*2+IF(LARGE(BC4:BC13,3)=BC4,1,0)*3+IF(LARGE(BC4:BC13,4)=BC4,1,0)*4+IF(LARGE(BC4:BC13,5)=BC4,1,0)*5+IF(LARGE(BC4:BC13,6)=BC4,1,0)*6+IF(LARGE(BC4:BC13,7)=BC4,1,0)*7+IF(LARGE(BC4:BC13,8)=BC4,1,0)*8+IF(LARGE(BC4:BC13,9)=BC4,1,0)*9+IF(LARGE(BC4:BC13,10)=BC4,1,0)*10)/(IF(LARGE(BC4:BC13,1)=BC4,1,0)*1+IF(LARGE(BC4:BC13,2)=BC4,1,0)*1+IF(LARGE(BC4:BC13,3)=BC4,1,0)*1+IF(LARGE(BC4:BC13,4)=BC4,1,0)*1+IF(LARGE(BC4:BC13,5)=BC4,1,0)*1+IF(LARGE(BC4:BC13,6)=BC4,1,0)*1+IF(LARGE(BC4:BC13,7)=BC4,1,0)*1+IF(LARGE(BC4:BC13,8)=BC4,1,0)*1+IF(LARGE(BC4:BC13,9)=BC4,1,0)*1+IF(LARGE(BC4:BC13,10)=BC4,1,0)*1)</f>
        <v>5</v>
      </c>
      <c r="AJ4" s="26">
        <f>ROUND((AZ4+BH4),0)</f>
        <v>2555</v>
      </c>
      <c r="AK4">
        <v>0</v>
      </c>
      <c r="AL4">
        <f aca="true" t="shared" si="3" ref="AL4:AL13">AA4+AD4/100+AE4/10000</f>
        <v>10.551225</v>
      </c>
      <c r="AO4">
        <f aca="true" t="shared" si="4" ref="AO4:AO11">IF(OR((E4+F4)=0,(E4+F4)=0.5),0,IF((E4+F4)=1,0.5,1))</f>
        <v>0</v>
      </c>
      <c r="AP4">
        <f aca="true" t="shared" si="5" ref="AP4:AP11">IF(OR((G4+H4)=0,(G4+H4)=0.5),0,IF((G4+H4)=1,0.5,1))</f>
        <v>0</v>
      </c>
      <c r="AQ4">
        <f aca="true" t="shared" si="6" ref="AQ4:AQ11">IF(OR((I4+J4)=0,(I4+J4)=0.5),0,IF((I4+J4)=1,0.5,1))</f>
        <v>1</v>
      </c>
      <c r="AR4">
        <f aca="true" t="shared" si="7" ref="AR4:AR11">IF(OR((K4+L4)=0,(K4+L4)=0.5),0,IF((K4+L4)=1,0.5,1))</f>
        <v>1</v>
      </c>
      <c r="AS4">
        <f aca="true" t="shared" si="8" ref="AS4:AS11">IF(OR((M4+N4)=0,(M4+N4)=0.5),0,IF((M4+N4)=1,0.5,1))</f>
        <v>1</v>
      </c>
      <c r="AT4">
        <f aca="true" t="shared" si="9" ref="AT4:AT11">IF(OR((O4+P4)=0,(O4+P4)=0.5),0,IF((O4+P4)=1,0.5,1))</f>
        <v>0</v>
      </c>
      <c r="AU4">
        <f aca="true" t="shared" si="10" ref="AU4:AU10">IF(OR((Q4+R4)=0,(Q4+R4)=0.5),0,IF((Q4+R4)=1,0.5,1))</f>
        <v>0.5</v>
      </c>
      <c r="AV4">
        <f aca="true" t="shared" si="11" ref="AV4:AV11">IF(OR((S4+T4)=0,(S4+T4)=0.5),0,IF((S4+T4)=1,0.5,1))</f>
        <v>0</v>
      </c>
      <c r="AW4">
        <f aca="true" t="shared" si="12" ref="AW4:AW11">IF(OR((U4+V4)=0,(U4+V4)=0.5),0,IF((U4+V4)=1,0.5,1))</f>
        <v>1</v>
      </c>
      <c r="AX4">
        <f aca="true" t="shared" si="13" ref="AX4:AX11">IF(OR((W4+X4)=0,(W4+X4)=0.5),0,IF((W4+X4)=1,0.5,1))</f>
        <v>0</v>
      </c>
      <c r="AY4">
        <f aca="true" t="shared" si="14" ref="AY4:AY11">IF(OR((Y4+Z4)=0,(Y4+Z4)=0.5),0,IF((Y4+Z4)=1,0.5,1))</f>
        <v>0</v>
      </c>
      <c r="AZ4">
        <v>2564</v>
      </c>
      <c r="BC4">
        <f aca="true" t="shared" si="15" ref="BC4:BC13">AF4+AD4/100+AE4/10000</f>
        <v>3.051225</v>
      </c>
      <c r="BF4">
        <f>SUM(AZ5:AZ13)/9-AZ4</f>
        <v>-69.88888888888869</v>
      </c>
      <c r="BG4">
        <f aca="true" t="shared" si="16" ref="BG4:BG13">18/(1+POWER(2,BF4/120))</f>
        <v>10.792347685994304</v>
      </c>
      <c r="BH4">
        <f>32*(9+AF4/2-BG4)</f>
        <v>-9.35512595181774</v>
      </c>
    </row>
    <row r="5" spans="1:60" s="74" customFormat="1" ht="12.75">
      <c r="A5" s="70">
        <v>2</v>
      </c>
      <c r="B5" s="70" t="s">
        <v>4</v>
      </c>
      <c r="C5" s="71">
        <v>1</v>
      </c>
      <c r="D5" s="72">
        <v>0.5</v>
      </c>
      <c r="E5" s="71" t="s">
        <v>88</v>
      </c>
      <c r="F5" s="72" t="s">
        <v>88</v>
      </c>
      <c r="G5" s="71">
        <v>0.5</v>
      </c>
      <c r="H5" s="72">
        <v>0.5</v>
      </c>
      <c r="I5" s="71">
        <v>1</v>
      </c>
      <c r="J5" s="72">
        <v>1</v>
      </c>
      <c r="K5" s="71">
        <v>1</v>
      </c>
      <c r="L5" s="72">
        <v>1</v>
      </c>
      <c r="M5" s="71">
        <v>1</v>
      </c>
      <c r="N5" s="72">
        <v>0.5</v>
      </c>
      <c r="O5" s="71">
        <v>1</v>
      </c>
      <c r="P5" s="72">
        <v>1</v>
      </c>
      <c r="Q5" s="71">
        <v>0.5</v>
      </c>
      <c r="R5" s="72">
        <v>1</v>
      </c>
      <c r="S5" s="73">
        <v>0.5</v>
      </c>
      <c r="T5" s="73">
        <v>0.5</v>
      </c>
      <c r="U5" s="71">
        <v>1</v>
      </c>
      <c r="V5" s="72">
        <v>1</v>
      </c>
      <c r="Y5" s="75"/>
      <c r="Z5" s="76"/>
      <c r="AA5" s="74">
        <f t="shared" si="0"/>
        <v>14.5</v>
      </c>
      <c r="AB5" s="74">
        <f>F14+E14</f>
        <v>3.5</v>
      </c>
      <c r="AC5" s="74">
        <f t="shared" si="1"/>
        <v>81</v>
      </c>
      <c r="AD5" s="74">
        <f>SUM(AN5:AW5)</f>
        <v>8</v>
      </c>
      <c r="AE5" s="74">
        <f>(C5+D5)*AA4+(G5+H5)*AA6+(I5+J5)*AA7+(K5+L5)*AA8+(M5+N5)*AA9+(O5+P5)*AA10+(Q5+R5)*AA11+(S5+T5)*AA12+(U5+V5)*AA13</f>
        <v>106.75</v>
      </c>
      <c r="AF5" s="77">
        <f t="shared" si="2"/>
        <v>11</v>
      </c>
      <c r="AG5" s="77">
        <f>(IF(LARGE(AL4:AL13,1)=AL5,1,0)*1+IF(LARGE(AL4:AL13,2)=AL5,1,0)*2+IF(LARGE(AL4:AL13,3)=AL5,1,0)*3+IF(LARGE(AL4:AL13,4)=AL5,1,0)*4+IF(LARGE(AL4:AL13,5)=AL5,1,0)*5+IF(LARGE(AL4:AL13,6)=AL5,1,0)*6+IF(LARGE(AL4:AL13,7)=AL5,1,0)*7+IF(LARGE(AL4:AL13,8)=AL5,1,0)*8+IF(LARGE(AL4:AL13,9)=AL5,1,0)*9+IF(LARGE(AL4:AL13,10)=AL5,1,0)*10)/(IF(LARGE(AL4:AL13,1)=AL5,1,0)*1+IF(LARGE(AL4:AL13,2)=AL5,1,0)*1+IF(LARGE(AL4:AL13,3)=AL5,1,0)*1+IF(LARGE(AL4:AL13,4)=AL5,1,0)*1+IF(LARGE(AL4:AL13,5)=AL5,1,0)*1+IF(LARGE(AL4:AL13,6)=AL5,1,0)*1+IF(LARGE(AL4:AL13,7)=AL5,1,0)*1+IF(LARGE(AL4:AL13,8)=AL5,1,0)*1+IF(LARGE(AL4:AL13,9)=AL5,1,0)*1+IF(LARGE(AL4:AL13,10)=AL5,1,0)*1)</f>
        <v>3</v>
      </c>
      <c r="AH5" s="77"/>
      <c r="AI5" s="77">
        <f>(IF(LARGE(BC4:BC13,1)=BC5,1,0)*1+IF(LARGE(BC4:BC13,2)=BC5,1,0)*2+IF(LARGE(BC4:BC13,3)=BC5,1,0)*3+IF(LARGE(BC4:BC13,4)=BC5,1,0)*4+IF(LARGE(BC4:BC13,5)=BC5,1,0)*5+IF(LARGE(BC4:BC13,6)=BC5,1,0)*6+IF(LARGE(BC4:BC13,7)=BC5,1,0)*7+IF(LARGE(BC4:BC13,8)=BC5,1,0)*8+IF(LARGE(BC4:BC13,9)=BC5,1,0)*9+IF(LARGE(BC4:BC13,10)=BC5,1,0)*10)/(IF(LARGE(BC4:BC13,1)=BC5,1,0)*1+IF(LARGE(BC4:BC13,2)=BC5,1,0)*1+IF(LARGE(BC4:BC13,3)=BC5,1,0)*1+IF(LARGE(BC4:BC13,4)=BC5,1,0)*1+IF(LARGE(BC4:BC13,5)=BC5,1,0)*1+IF(LARGE(BC4:BC13,6)=BC5,1,0)*1+IF(LARGE(BC4:BC13,7)=BC5,1,0)*1+IF(LARGE(BC4:BC13,8)=BC5,1,0)*1+IF(LARGE(BC4:BC13,9)=BC5,1,0)*1+IF(LARGE(BC4:BC13,10)=BC5,1,0)*1)</f>
        <v>3</v>
      </c>
      <c r="AJ5" s="77">
        <f aca="true" t="shared" si="17" ref="AJ5:AJ13">ROUND((AZ5+BH5),0)</f>
        <v>2682</v>
      </c>
      <c r="AK5" s="74">
        <v>0</v>
      </c>
      <c r="AL5" s="74">
        <f t="shared" si="3"/>
        <v>14.590675000000001</v>
      </c>
      <c r="AN5" s="74">
        <f aca="true" t="shared" si="18" ref="AN5:AN11">IF(OR((C5+D5)=0,(C5+D5)=0.5),0,IF((C5+D5)=1,0.5,1))</f>
        <v>1</v>
      </c>
      <c r="AP5" s="74">
        <f t="shared" si="5"/>
        <v>0.5</v>
      </c>
      <c r="AQ5" s="74">
        <f t="shared" si="6"/>
        <v>1</v>
      </c>
      <c r="AR5" s="74">
        <f t="shared" si="7"/>
        <v>1</v>
      </c>
      <c r="AS5" s="74">
        <f t="shared" si="8"/>
        <v>1</v>
      </c>
      <c r="AT5" s="74">
        <f t="shared" si="9"/>
        <v>1</v>
      </c>
      <c r="AU5" s="74">
        <f t="shared" si="10"/>
        <v>1</v>
      </c>
      <c r="AV5" s="74">
        <f t="shared" si="11"/>
        <v>0.5</v>
      </c>
      <c r="AW5" s="74">
        <f t="shared" si="12"/>
        <v>1</v>
      </c>
      <c r="AX5" s="74">
        <f t="shared" si="13"/>
        <v>0</v>
      </c>
      <c r="AY5" s="74">
        <f t="shared" si="14"/>
        <v>0</v>
      </c>
      <c r="AZ5" s="74">
        <v>2560</v>
      </c>
      <c r="BC5" s="74">
        <f t="shared" si="15"/>
        <v>11.090675000000001</v>
      </c>
      <c r="BF5" s="74">
        <f>(SUM(AZ6:AZ13)+SUM(AZ4))/9-AZ5</f>
        <v>-65.44444444444434</v>
      </c>
      <c r="BG5" s="74">
        <f t="shared" si="16"/>
        <v>10.681126724850321</v>
      </c>
      <c r="BH5" s="74">
        <f>32*(9+AF5/2-BG5)</f>
        <v>122.20394480478973</v>
      </c>
    </row>
    <row r="6" spans="1:60" s="66" customFormat="1" ht="12.75">
      <c r="A6" s="62">
        <v>3</v>
      </c>
      <c r="B6" s="62" t="s">
        <v>5</v>
      </c>
      <c r="C6" s="63">
        <v>0.5</v>
      </c>
      <c r="D6" s="64">
        <v>1</v>
      </c>
      <c r="E6" s="63">
        <v>0.5</v>
      </c>
      <c r="F6" s="64">
        <v>0.5</v>
      </c>
      <c r="G6" s="63" t="s">
        <v>88</v>
      </c>
      <c r="H6" s="64" t="s">
        <v>88</v>
      </c>
      <c r="I6" s="63">
        <v>1</v>
      </c>
      <c r="J6" s="64">
        <v>1</v>
      </c>
      <c r="K6" s="63">
        <v>1</v>
      </c>
      <c r="L6" s="64">
        <v>0.5</v>
      </c>
      <c r="M6" s="63">
        <v>1</v>
      </c>
      <c r="N6" s="64">
        <v>1</v>
      </c>
      <c r="O6" s="63">
        <v>1</v>
      </c>
      <c r="P6" s="64">
        <v>1</v>
      </c>
      <c r="Q6" s="63">
        <v>0.5</v>
      </c>
      <c r="R6" s="64">
        <v>0.5</v>
      </c>
      <c r="S6" s="65">
        <v>0.5</v>
      </c>
      <c r="T6" s="65">
        <v>1</v>
      </c>
      <c r="U6" s="63">
        <v>1</v>
      </c>
      <c r="V6" s="64">
        <v>1</v>
      </c>
      <c r="Y6" s="67"/>
      <c r="Z6" s="68"/>
      <c r="AA6" s="66">
        <f t="shared" si="0"/>
        <v>14.5</v>
      </c>
      <c r="AB6" s="66">
        <f>H14+G14</f>
        <v>3.5</v>
      </c>
      <c r="AC6" s="66">
        <f t="shared" si="1"/>
        <v>81</v>
      </c>
      <c r="AD6" s="66">
        <f>SUM(AN6:AW6)</f>
        <v>8</v>
      </c>
      <c r="AE6" s="66">
        <f>(C6+D6)*AA4+(E6+F6)*AA5+(I6+J6)*AA7+(K6+L6)*AA8+(M6+N6)*AA9+(O6+P6)*AA10+(Q6+R6)*AA11+(S6+T6)*AA12+(U6+V6)*AA13</f>
        <v>110.75</v>
      </c>
      <c r="AF6" s="69">
        <f t="shared" si="2"/>
        <v>11</v>
      </c>
      <c r="AG6" s="69">
        <f>(IF(LARGE(AL4:AL13,1)=AL6,1,0)*1+IF(LARGE(AL4:AL13,2)=AL6,1,0)*2+IF(LARGE(AL4:AL13,3)=AL6,1,0)*3+IF(LARGE(AL4:AL13,4)=AL6,1,0)*4+IF(LARGE(AL4:AL13,5)=AL6,1,0)*5+IF(LARGE(AL4:AL13,6)=AL6,1,0)*6+IF(LARGE(AL4:AL13,7)=AL6,1,0)*7+IF(LARGE(AL4:AL13,8)=AL6,1,0)*8+IF(LARGE(AL4:AL13,9)=AL6,1,0)*9+IF(LARGE(AL4:AL13,10)=AL6,1,0)*10)/(IF(LARGE(AL4:AL13,1)=AL6,1,0)*1+IF(LARGE(AL4:AL13,2)=AL6,1,0)*1+IF(LARGE(AL4:AL13,3)=AL6,1,0)*1+IF(LARGE(AL4:AL13,4)=AL6,1,0)*1+IF(LARGE(AL4:AL13,5)=AL6,1,0)*1+IF(LARGE(AL4:AL13,6)=AL6,1,0)*1+IF(LARGE(AL4:AL13,7)=AL6,1,0)*1+IF(LARGE(AL4:AL13,8)=AL6,1,0)*1+IF(LARGE(AL4:AL13,9)=AL6,1,0)*1+IF(LARGE(AL4:AL13,10)=AL6,1,0)*1)</f>
        <v>2</v>
      </c>
      <c r="AH6" s="69"/>
      <c r="AI6" s="69">
        <f>(IF(LARGE(BC4:BC13,1)=BC6,1,0)*1+IF(LARGE(BC4:BC13,2)=BC6,1,0)*2+IF(LARGE(BC4:BC13,3)=BC6,1,0)*3+IF(LARGE(BC4:BC13,4)=BC6,1,0)*4+IF(LARGE(BC4:BC13,5)=BC6,1,0)*5+IF(LARGE(BC4:BC13,6)=BC6,1,0)*6+IF(LARGE(BC4:BC13,7)=BC6,1,0)*7+IF(LARGE(BC4:BC13,8)=BC6,1,0)*8+IF(LARGE(BC4:BC13,9)=BC6,1,0)*9+IF(LARGE(BC4:BC13,10)=BC6,1,0)*10)/(IF(LARGE(BC4:BC13,1)=BC6,1,0)*1+IF(LARGE(BC4:BC13,2)=BC6,1,0)*1+IF(LARGE(BC4:BC13,3)=BC6,1,0)*1+IF(LARGE(BC4:BC13,4)=BC6,1,0)*1+IF(LARGE(BC4:BC13,5)=BC6,1,0)*1+IF(LARGE(BC4:BC13,6)=BC6,1,0)*1+IF(LARGE(BC4:BC13,7)=BC6,1,0)*1+IF(LARGE(BC4:BC13,8)=BC6,1,0)*1+IF(LARGE(BC4:BC13,9)=BC6,1,0)*1+IF(LARGE(BC4:BC13,10)=BC6,1,0)*1)</f>
        <v>2</v>
      </c>
      <c r="AJ6" s="69">
        <f t="shared" si="17"/>
        <v>2679</v>
      </c>
      <c r="AK6" s="66">
        <v>0</v>
      </c>
      <c r="AL6" s="66">
        <f t="shared" si="3"/>
        <v>14.591075</v>
      </c>
      <c r="AN6" s="66">
        <f t="shared" si="18"/>
        <v>1</v>
      </c>
      <c r="AO6" s="66">
        <f t="shared" si="4"/>
        <v>0.5</v>
      </c>
      <c r="AQ6" s="66">
        <f t="shared" si="6"/>
        <v>1</v>
      </c>
      <c r="AR6" s="66">
        <f t="shared" si="7"/>
        <v>1</v>
      </c>
      <c r="AS6" s="66">
        <f t="shared" si="8"/>
        <v>1</v>
      </c>
      <c r="AT6" s="66">
        <f t="shared" si="9"/>
        <v>1</v>
      </c>
      <c r="AU6" s="66">
        <f t="shared" si="10"/>
        <v>0.5</v>
      </c>
      <c r="AV6" s="66">
        <f t="shared" si="11"/>
        <v>1</v>
      </c>
      <c r="AW6" s="66">
        <f t="shared" si="12"/>
        <v>1</v>
      </c>
      <c r="AX6" s="66">
        <f t="shared" si="13"/>
        <v>0</v>
      </c>
      <c r="AY6" s="66">
        <f t="shared" si="14"/>
        <v>0</v>
      </c>
      <c r="AZ6" s="66">
        <v>2528</v>
      </c>
      <c r="BC6" s="66">
        <f t="shared" si="15"/>
        <v>11.091075</v>
      </c>
      <c r="BF6" s="66">
        <f>(SUM(AZ7:AZ13)+SUM(AZ4:AZ5))/9-AZ6</f>
        <v>-29.888888888888687</v>
      </c>
      <c r="BG6" s="66">
        <f t="shared" si="16"/>
        <v>9.774978484117923</v>
      </c>
      <c r="BH6" s="66">
        <f aca="true" t="shared" si="19" ref="BH6:BH13">32*(9+AF6/2-BG6)</f>
        <v>151.20068850822645</v>
      </c>
    </row>
    <row r="7" spans="1:60" ht="12.75">
      <c r="A7">
        <v>4</v>
      </c>
      <c r="B7" t="s">
        <v>2</v>
      </c>
      <c r="C7" s="11">
        <v>0</v>
      </c>
      <c r="D7" s="12">
        <v>0</v>
      </c>
      <c r="E7" s="11">
        <v>0</v>
      </c>
      <c r="F7" s="12">
        <v>0</v>
      </c>
      <c r="G7" s="11">
        <v>0</v>
      </c>
      <c r="H7" s="12">
        <v>0</v>
      </c>
      <c r="I7" s="11" t="s">
        <v>88</v>
      </c>
      <c r="J7" s="12" t="s">
        <v>88</v>
      </c>
      <c r="K7" s="11">
        <v>0</v>
      </c>
      <c r="L7" s="12">
        <v>0</v>
      </c>
      <c r="M7" s="11">
        <v>0</v>
      </c>
      <c r="N7" s="12">
        <v>0</v>
      </c>
      <c r="O7" s="11">
        <v>0</v>
      </c>
      <c r="P7" s="12">
        <v>0</v>
      </c>
      <c r="Q7" s="11">
        <v>0</v>
      </c>
      <c r="R7" s="12">
        <v>1</v>
      </c>
      <c r="S7" s="13">
        <v>0</v>
      </c>
      <c r="T7" s="13">
        <v>0</v>
      </c>
      <c r="U7" s="11">
        <v>1</v>
      </c>
      <c r="V7" s="12">
        <v>1</v>
      </c>
      <c r="Y7" s="2"/>
      <c r="Z7" s="3"/>
      <c r="AA7">
        <f t="shared" si="0"/>
        <v>3</v>
      </c>
      <c r="AB7">
        <f>J14+I14</f>
        <v>15</v>
      </c>
      <c r="AC7">
        <f t="shared" si="1"/>
        <v>17</v>
      </c>
      <c r="AD7">
        <f>SUM(AN7:AW7)</f>
        <v>1.5</v>
      </c>
      <c r="AE7">
        <f>(C7+D7)*AA4+(E7+F7)*AA5+(G7+H7)*AA6+(K7+L7)*AA8+(M7+N7)*AA9+(O7+P7)*AA10+(Q7+R7)*AA11+(S7+T7)*AA12+(U7+V7)*AA13</f>
        <v>10.5</v>
      </c>
      <c r="AF7" s="26">
        <f t="shared" si="2"/>
        <v>-12</v>
      </c>
      <c r="AG7" s="26">
        <f>(IF(LARGE(AL4:AL13,1)=AL7,1,0)*1+IF(LARGE(AL4:AL13,2)=AL7,1,0)*2+IF(LARGE(AL4:AL13,3)=AL7,1,0)*3+IF(LARGE(AL4:AL13,4)=AL7,1,0)*4+IF(LARGE(AL4:AL13,5)=AL7,1,0)*5+IF(LARGE(AL4:AL13,6)=AL7,1,0)*6+IF(LARGE(AL4:AL13,7)=AL7,1,0)*7+IF(LARGE(AL4:AL13,8)=AL7,1,0)*8+IF(LARGE(AL4:AL13,9)=AL7,1,0)*9+IF(LARGE(AL4:AL13,10)=AL7,1,0)*10)/(IF(LARGE(AL4:AL13,1)=AL7,1,0)*1+IF(LARGE(AL4:AL13,2)=AL7,1,0)*1+IF(LARGE(AL4:AL13,3)=AL7,1,0)*1+IF(LARGE(AL4:AL13,4)=AL7,1,0)*1+IF(LARGE(AL4:AL13,5)=AL7,1,0)*1+IF(LARGE(AL4:AL13,6)=AL7,1,0)*1+IF(LARGE(AL4:AL13,7)=AL7,1,0)*1+IF(LARGE(AL4:AL13,8)=AL7,1,0)*1+IF(LARGE(AL4:AL13,9)=AL7,1,0)*1+IF(LARGE(AL4:AL13,10)=AL7,1,0)*1)</f>
        <v>9</v>
      </c>
      <c r="AH7" s="26"/>
      <c r="AI7" s="26">
        <f>(IF(LARGE(BC4:BC13,1)=BC7,1,0)*1+IF(LARGE(BC4:BC13,2)=BC7,1,0)*2+IF(LARGE(BC4:BC13,3)=BC7,1,0)*3+IF(LARGE(BC4:BC13,4)=BC7,1,0)*4+IF(LARGE(BC4:BC13,5)=BC7,1,0)*5+IF(LARGE(BC4:BC13,6)=BC7,1,0)*6+IF(LARGE(BC4:BC13,7)=BC7,1,0)*7+IF(LARGE(BC4:BC13,8)=BC7,1,0)*8+IF(LARGE(BC4:BC13,9)=BC7,1,0)*9+IF(LARGE(BC4:BC13,10)=BC7,1,0)*10)/(IF(LARGE(BC4:BC13,1)=BC7,1,0)*1+IF(LARGE(BC4:BC13,2)=BC7,1,0)*1+IF(LARGE(BC4:BC13,3)=BC7,1,0)*1+IF(LARGE(BC4:BC13,4)=BC7,1,0)*1+IF(LARGE(BC4:BC13,5)=BC7,1,0)*1+IF(LARGE(BC4:BC13,6)=BC7,1,0)*1+IF(LARGE(BC4:BC13,7)=BC7,1,0)*1+IF(LARGE(BC4:BC13,8)=BC7,1,0)*1+IF(LARGE(BC4:BC13,9)=BC7,1,0)*1+IF(LARGE(BC4:BC13,10)=BC7,1,0)*1)</f>
        <v>9</v>
      </c>
      <c r="AJ7" s="26">
        <f t="shared" si="17"/>
        <v>2310</v>
      </c>
      <c r="AK7">
        <v>0</v>
      </c>
      <c r="AL7">
        <f t="shared" si="3"/>
        <v>3.0160500000000003</v>
      </c>
      <c r="AN7">
        <f t="shared" si="18"/>
        <v>0</v>
      </c>
      <c r="AO7">
        <f t="shared" si="4"/>
        <v>0</v>
      </c>
      <c r="AP7">
        <f t="shared" si="5"/>
        <v>0</v>
      </c>
      <c r="AR7">
        <f t="shared" si="7"/>
        <v>0</v>
      </c>
      <c r="AS7">
        <f t="shared" si="8"/>
        <v>0</v>
      </c>
      <c r="AT7">
        <f t="shared" si="9"/>
        <v>0</v>
      </c>
      <c r="AU7">
        <f t="shared" si="10"/>
        <v>0.5</v>
      </c>
      <c r="AV7">
        <f t="shared" si="11"/>
        <v>0</v>
      </c>
      <c r="AW7">
        <f t="shared" si="12"/>
        <v>1</v>
      </c>
      <c r="AX7">
        <f t="shared" si="13"/>
        <v>0</v>
      </c>
      <c r="AY7">
        <f t="shared" si="14"/>
        <v>0</v>
      </c>
      <c r="AZ7">
        <v>2515</v>
      </c>
      <c r="BC7">
        <f t="shared" si="15"/>
        <v>-11.98395</v>
      </c>
      <c r="BF7">
        <f>(SUM(AZ8:AZ13)+SUM(AZ4:AZ6))/9-AZ7</f>
        <v>-15.444444444444343</v>
      </c>
      <c r="BG7">
        <f t="shared" si="16"/>
        <v>9.401181709209503</v>
      </c>
      <c r="BH7">
        <f t="shared" si="19"/>
        <v>-204.8378146947041</v>
      </c>
    </row>
    <row r="8" spans="1:60" ht="12.75">
      <c r="A8">
        <v>5</v>
      </c>
      <c r="B8" t="s">
        <v>3</v>
      </c>
      <c r="C8" s="11">
        <v>0</v>
      </c>
      <c r="D8" s="12">
        <v>0</v>
      </c>
      <c r="E8" s="11">
        <v>0</v>
      </c>
      <c r="F8" s="12">
        <v>0</v>
      </c>
      <c r="G8" s="11">
        <v>0.5</v>
      </c>
      <c r="H8" s="12">
        <v>0</v>
      </c>
      <c r="I8" s="11">
        <v>1</v>
      </c>
      <c r="J8" s="12">
        <v>1</v>
      </c>
      <c r="K8" s="11" t="s">
        <v>88</v>
      </c>
      <c r="L8" s="12" t="s">
        <v>88</v>
      </c>
      <c r="M8" s="11">
        <v>0</v>
      </c>
      <c r="N8" s="12">
        <v>0</v>
      </c>
      <c r="O8" s="11">
        <v>0.5</v>
      </c>
      <c r="P8" s="12">
        <v>0</v>
      </c>
      <c r="Q8" s="11">
        <v>0</v>
      </c>
      <c r="R8" s="12">
        <v>0</v>
      </c>
      <c r="S8" s="13">
        <v>0</v>
      </c>
      <c r="T8" s="13">
        <v>0</v>
      </c>
      <c r="U8" s="11">
        <v>1</v>
      </c>
      <c r="V8" s="12">
        <v>1</v>
      </c>
      <c r="Y8" s="2"/>
      <c r="Z8" s="3"/>
      <c r="AA8">
        <f t="shared" si="0"/>
        <v>5</v>
      </c>
      <c r="AB8">
        <f>L14+K14</f>
        <v>13</v>
      </c>
      <c r="AC8">
        <f t="shared" si="1"/>
        <v>28</v>
      </c>
      <c r="AD8">
        <f aca="true" t="shared" si="20" ref="AD8:AD13">SUM(AN8:AW8)</f>
        <v>2</v>
      </c>
      <c r="AE8">
        <f>(C8+D8)*AA4+(E8+F8)*AA5+(G8+H8)*AA6+(I8+J8)*AA7+(M8+N8)*AA9+(O8+P8)*AA10+(Q8+R8)*AA11+(S8+T8)*AA12+(U8+V8)*AA13</f>
        <v>17.5</v>
      </c>
      <c r="AF8" s="26">
        <f t="shared" si="2"/>
        <v>-8</v>
      </c>
      <c r="AG8" s="26">
        <f>(IF(LARGE(AL4:AL13,1)=AL8,1,0)*1+IF(LARGE(AL4:AL13,2)=AL8,1,0)*2+IF(LARGE(AL4:AL13,3)=AL8,1,0)*3+IF(LARGE(AL4:AL13,4)=AL8,1,0)*4+IF(LARGE(AL4:AL13,5)=AL8,1,0)*5+IF(LARGE(AL4:AL13,6)=AL8,1,0)*6+IF(LARGE(AL4:AL13,7)=AL8,1,0)*7+IF(LARGE(AL4:AL13,8)=AL8,1,0)*8+IF(LARGE(AL4:AL13,9)=AL8,1,0)*9+IF(LARGE(AL4:AL13,10)=AL8,1,0)*10)/(IF(LARGE(AL4:AL13,1)=AL8,1,0)*1+IF(LARGE(AL4:AL13,2)=AL8,1,0)*1+IF(LARGE(AL4:AL13,3)=AL8,1,0)*1+IF(LARGE(AL4:AL13,4)=AL8,1,0)*1+IF(LARGE(AL4:AL13,5)=AL8,1,0)*1+IF(LARGE(AL4:AL13,6)=AL8,1,0)*1+IF(LARGE(AL4:AL13,7)=AL8,1,0)*1+IF(LARGE(AL4:AL13,8)=AL8,1,0)*1+IF(LARGE(AL4:AL13,9)=AL8,1,0)*1+IF(LARGE(AL4:AL13,10)=AL8,1,0)*1)</f>
        <v>8</v>
      </c>
      <c r="AH8" s="26"/>
      <c r="AI8" s="26">
        <f>(IF(LARGE(BC4:BC13,1)=BC8,1,0)*1+IF(LARGE(BC4:BC13,2)=BC8,1,0)*2+IF(LARGE(BC4:BC13,3)=BC8,1,0)*3+IF(LARGE(BC4:BC13,4)=BC8,1,0)*4+IF(LARGE(BC4:BC13,5)=BC8,1,0)*5+IF(LARGE(BC4:BC13,6)=BC8,1,0)*6+IF(LARGE(BC4:BC13,7)=BC8,1,0)*7+IF(LARGE(BC4:BC13,8)=BC8,1,0)*8+IF(LARGE(BC4:BC13,9)=BC8,1,0)*9+IF(LARGE(BC4:BC13,10)=BC8,1,0)*10)/(IF(LARGE(BC4:BC13,1)=BC8,1,0)*1+IF(LARGE(BC4:BC13,2)=BC8,1,0)*1+IF(LARGE(BC4:BC13,3)=BC8,1,0)*1+IF(LARGE(BC4:BC13,4)=BC8,1,0)*1+IF(LARGE(BC4:BC13,5)=BC8,1,0)*1+IF(LARGE(BC4:BC13,6)=BC8,1,0)*1+IF(LARGE(BC4:BC13,7)=BC8,1,0)*1+IF(LARGE(BC4:BC13,8)=BC8,1,0)*1+IF(LARGE(BC4:BC13,9)=BC8,1,0)*1+IF(LARGE(BC4:BC13,10)=BC8,1,0)*1)</f>
        <v>8</v>
      </c>
      <c r="AJ8" s="26">
        <f t="shared" si="17"/>
        <v>2374</v>
      </c>
      <c r="AK8">
        <v>0</v>
      </c>
      <c r="AL8">
        <f t="shared" si="3"/>
        <v>5.02175</v>
      </c>
      <c r="AN8">
        <f t="shared" si="18"/>
        <v>0</v>
      </c>
      <c r="AO8">
        <f t="shared" si="4"/>
        <v>0</v>
      </c>
      <c r="AP8">
        <f t="shared" si="5"/>
        <v>0</v>
      </c>
      <c r="AQ8">
        <f t="shared" si="6"/>
        <v>1</v>
      </c>
      <c r="AS8">
        <f t="shared" si="8"/>
        <v>0</v>
      </c>
      <c r="AT8">
        <f t="shared" si="9"/>
        <v>0</v>
      </c>
      <c r="AU8">
        <f t="shared" si="10"/>
        <v>0</v>
      </c>
      <c r="AV8">
        <f t="shared" si="11"/>
        <v>0</v>
      </c>
      <c r="AW8">
        <f t="shared" si="12"/>
        <v>1</v>
      </c>
      <c r="AX8">
        <f t="shared" si="13"/>
        <v>0</v>
      </c>
      <c r="AY8">
        <f t="shared" si="14"/>
        <v>0</v>
      </c>
      <c r="AZ8">
        <v>2514</v>
      </c>
      <c r="BC8">
        <f t="shared" si="15"/>
        <v>-7.97825</v>
      </c>
      <c r="BF8">
        <f>(SUM(AZ9:AZ13)+SUM(AZ4:AZ7))/9-AZ8</f>
        <v>-14.333333333333485</v>
      </c>
      <c r="BG8">
        <f t="shared" si="16"/>
        <v>9.372353938720138</v>
      </c>
      <c r="BH8">
        <f t="shared" si="19"/>
        <v>-139.91532603904443</v>
      </c>
    </row>
    <row r="9" spans="1:60" ht="12.75">
      <c r="A9">
        <v>6</v>
      </c>
      <c r="B9" t="s">
        <v>6</v>
      </c>
      <c r="C9" s="11">
        <v>0</v>
      </c>
      <c r="D9" s="12">
        <v>0</v>
      </c>
      <c r="E9" s="11">
        <v>0.5</v>
      </c>
      <c r="F9" s="12">
        <v>0</v>
      </c>
      <c r="G9" s="11">
        <v>0</v>
      </c>
      <c r="H9" s="12">
        <v>0</v>
      </c>
      <c r="I9" s="11">
        <v>1</v>
      </c>
      <c r="J9" s="12">
        <v>1</v>
      </c>
      <c r="K9" s="11">
        <v>1</v>
      </c>
      <c r="L9" s="12">
        <v>1</v>
      </c>
      <c r="M9" s="11" t="s">
        <v>88</v>
      </c>
      <c r="N9" s="12" t="s">
        <v>88</v>
      </c>
      <c r="O9" s="11">
        <v>0.5</v>
      </c>
      <c r="P9" s="12">
        <v>0.5</v>
      </c>
      <c r="Q9" s="11">
        <v>0</v>
      </c>
      <c r="R9" s="12">
        <v>1</v>
      </c>
      <c r="S9" s="13">
        <v>0</v>
      </c>
      <c r="T9" s="13">
        <v>0</v>
      </c>
      <c r="U9" s="11">
        <v>1</v>
      </c>
      <c r="V9" s="12">
        <v>1</v>
      </c>
      <c r="Y9" s="2"/>
      <c r="Z9" s="3"/>
      <c r="AA9">
        <f t="shared" si="0"/>
        <v>8.5</v>
      </c>
      <c r="AB9">
        <f>N14+M14</f>
        <v>9.5</v>
      </c>
      <c r="AC9">
        <f t="shared" si="1"/>
        <v>47</v>
      </c>
      <c r="AD9">
        <f t="shared" si="20"/>
        <v>4</v>
      </c>
      <c r="AE9">
        <f>(C9+D9)*AA4+(E9+F9)*AA5+(G9+H9)*AA6+(I9+J9)*AA7+(K9+L9)*AA8+(O9+P9)*AA10+(Q9+R9)*AA11+(S9+T9)*AA12+(U9+V9)*AA13</f>
        <v>42.25</v>
      </c>
      <c r="AF9" s="26">
        <f t="shared" si="2"/>
        <v>-1</v>
      </c>
      <c r="AG9" s="26">
        <f>(IF(LARGE(AL4:AL13,1)=AL9,1,0)*1+IF(LARGE(AL4:AL13,2)=AL9,1,0)*2+IF(LARGE(AL4:AL13,3)=AL9,1,0)*3+IF(LARGE(AL4:AL13,4)=AL9,1,0)*4+IF(LARGE(AL4:AL13,5)=AL9,1,0)*5+IF(LARGE(AL4:AL13,6)=AL9,1,0)*6+IF(LARGE(AL4:AL13,7)=AL9,1,0)*7+IF(LARGE(AL4:AL13,8)=AL9,1,0)*8+IF(LARGE(AL4:AL13,9)=AL9,1,0)*9+IF(LARGE(AL4:AL13,10)=AL9,1,0)*10)/(IF(LARGE(AL4:AL13,1)=AL9,1,0)*1+IF(LARGE(AL4:AL13,2)=AL9,1,0)*1+IF(LARGE(AL4:AL13,3)=AL9,1,0)*1+IF(LARGE(AL4:AL13,4)=AL9,1,0)*1+IF(LARGE(AL4:AL13,5)=AL9,1,0)*1+IF(LARGE(AL4:AL13,6)=AL9,1,0)*1+IF(LARGE(AL4:AL13,7)=AL9,1,0)*1+IF(LARGE(AL4:AL13,8)=AL9,1,0)*1+IF(LARGE(AL4:AL13,9)=AL9,1,0)*1+IF(LARGE(AL4:AL13,10)=AL9,1,0)*1)</f>
        <v>7</v>
      </c>
      <c r="AH9" s="26"/>
      <c r="AI9" s="26">
        <f>(IF(LARGE(BC4:BC13,1)=BC9,1,0)*1+IF(LARGE(BC4:BC13,2)=BC9,1,0)*2+IF(LARGE(BC4:BC13,3)=BC9,1,0)*3+IF(LARGE(BC4:BC13,4)=BC9,1,0)*4+IF(LARGE(BC4:BC13,5)=BC9,1,0)*5+IF(LARGE(BC4:BC13,6)=BC9,1,0)*6+IF(LARGE(BC4:BC13,7)=BC9,1,0)*7+IF(LARGE(BC4:BC13,8)=BC9,1,0)*8+IF(LARGE(BC4:BC13,9)=BC9,1,0)*9+IF(LARGE(BC4:BC13,10)=BC9,1,0)*10)/(IF(LARGE(BC4:BC13,1)=BC9,1,0)*1+IF(LARGE(BC4:BC13,2)=BC9,1,0)*1+IF(LARGE(BC4:BC13,3)=BC9,1,0)*1+IF(LARGE(BC4:BC13,4)=BC9,1,0)*1+IF(LARGE(BC4:BC13,5)=BC9,1,0)*1+IF(LARGE(BC4:BC13,6)=BC9,1,0)*1+IF(LARGE(BC4:BC13,7)=BC9,1,0)*1+IF(LARGE(BC4:BC13,8)=BC9,1,0)*1+IF(LARGE(BC4:BC13,9)=BC9,1,0)*1+IF(LARGE(BC4:BC13,10)=BC9,1,0)*1)</f>
        <v>7</v>
      </c>
      <c r="AJ9" s="26">
        <f t="shared" si="17"/>
        <v>2486</v>
      </c>
      <c r="AK9">
        <v>0</v>
      </c>
      <c r="AL9">
        <f t="shared" si="3"/>
        <v>8.544224999999999</v>
      </c>
      <c r="AN9">
        <f t="shared" si="18"/>
        <v>0</v>
      </c>
      <c r="AO9">
        <f t="shared" si="4"/>
        <v>0</v>
      </c>
      <c r="AP9">
        <f t="shared" si="5"/>
        <v>0</v>
      </c>
      <c r="AQ9">
        <f t="shared" si="6"/>
        <v>1</v>
      </c>
      <c r="AR9">
        <f t="shared" si="7"/>
        <v>1</v>
      </c>
      <c r="AT9">
        <f t="shared" si="9"/>
        <v>0.5</v>
      </c>
      <c r="AU9">
        <f t="shared" si="10"/>
        <v>0.5</v>
      </c>
      <c r="AV9">
        <f t="shared" si="11"/>
        <v>0</v>
      </c>
      <c r="AW9">
        <f t="shared" si="12"/>
        <v>1</v>
      </c>
      <c r="AX9">
        <f t="shared" si="13"/>
        <v>0</v>
      </c>
      <c r="AY9">
        <f t="shared" si="14"/>
        <v>0</v>
      </c>
      <c r="AZ9">
        <v>2514</v>
      </c>
      <c r="BC9">
        <f t="shared" si="15"/>
        <v>-0.9557749999999999</v>
      </c>
      <c r="BF9">
        <f>(SUM(AZ10:AZ13)+SUM(AZ4:AZ8))/9-AZ9</f>
        <v>-14.333333333333485</v>
      </c>
      <c r="BG9">
        <f t="shared" si="16"/>
        <v>9.372353938720138</v>
      </c>
      <c r="BH9">
        <f t="shared" si="19"/>
        <v>-27.91532603904443</v>
      </c>
    </row>
    <row r="10" spans="1:60" ht="12.75">
      <c r="A10">
        <v>7</v>
      </c>
      <c r="B10" t="s">
        <v>7</v>
      </c>
      <c r="C10" s="11">
        <v>0.5</v>
      </c>
      <c r="D10" s="12">
        <v>1</v>
      </c>
      <c r="E10" s="11">
        <v>0</v>
      </c>
      <c r="F10" s="12">
        <v>0</v>
      </c>
      <c r="G10" s="11">
        <v>0</v>
      </c>
      <c r="H10" s="12">
        <v>0</v>
      </c>
      <c r="I10" s="11">
        <v>1</v>
      </c>
      <c r="J10" s="12">
        <v>1</v>
      </c>
      <c r="K10" s="11">
        <v>1</v>
      </c>
      <c r="L10" s="12">
        <v>0.5</v>
      </c>
      <c r="M10" s="11">
        <v>0.5</v>
      </c>
      <c r="N10" s="12">
        <v>0.5</v>
      </c>
      <c r="O10" s="11" t="s">
        <v>88</v>
      </c>
      <c r="P10" s="12" t="s">
        <v>88</v>
      </c>
      <c r="Q10" s="11">
        <v>0</v>
      </c>
      <c r="R10" s="12">
        <v>0.5</v>
      </c>
      <c r="S10" s="13">
        <v>0</v>
      </c>
      <c r="T10" s="13">
        <v>0</v>
      </c>
      <c r="U10" s="11">
        <v>1</v>
      </c>
      <c r="V10" s="12">
        <v>1</v>
      </c>
      <c r="Y10" s="2"/>
      <c r="Z10" s="3"/>
      <c r="AA10">
        <f t="shared" si="0"/>
        <v>8.5</v>
      </c>
      <c r="AB10">
        <f>P14+O14</f>
        <v>9.5</v>
      </c>
      <c r="AC10">
        <f t="shared" si="1"/>
        <v>47</v>
      </c>
      <c r="AD10">
        <f t="shared" si="20"/>
        <v>4.5</v>
      </c>
      <c r="AE10">
        <f>(C10+D10)*AA4+(E10+F10)*AA5+(G10+H10)*AA6+(I10+J10)*AA7+(K10+L10)*AA8+(M10+N10)*AA9+(Q10+R10)*AA11+(S10+T10)*AA12+(U10+V10)*AA13</f>
        <v>43</v>
      </c>
      <c r="AF10" s="26">
        <f t="shared" si="2"/>
        <v>-1</v>
      </c>
      <c r="AG10" s="26">
        <f>(IF(LARGE(AL4:AL13,1)=AL10,1,0)*1+IF(LARGE(AL4:AL13,2)=AL10,1,0)*2+IF(LARGE(AL4:AL13,3)=AL10,1,0)*3+IF(LARGE(AL4:AL13,4)=AL10,1,0)*4+IF(LARGE(AL4:AL13,5)=AL10,1,0)*5+IF(LARGE(AL4:AL13,6)=AL10,1,0)*6+IF(LARGE(AL4:AL13,7)=AL10,1,0)*7+IF(LARGE(AL4:AL13,8)=AL10,1,0)*8+IF(LARGE(AL4:AL13,9)=AL10,1,0)*9+IF(LARGE(AL4:AL13,10)=AL10,1,0)*10)/(IF(LARGE(AL4:AL13,1)=AL10,1,0)*1+IF(LARGE(AL4:AL13,2)=AL10,1,0)*1+IF(LARGE(AL4:AL13,3)=AL10,1,0)*1+IF(LARGE(AL4:AL13,4)=AL10,1,0)*1+IF(LARGE(AL4:AL13,5)=AL10,1,0)*1+IF(LARGE(AL4:AL13,6)=AL10,1,0)*1+IF(LARGE(AL4:AL13,7)=AL10,1,0)*1+IF(LARGE(AL4:AL13,8)=AL10,1,0)*1+IF(LARGE(AL4:AL13,9)=AL10,1,0)*1+IF(LARGE(AL4:AL13,10)=AL10,1,0)*1)</f>
        <v>6</v>
      </c>
      <c r="AH10" s="26"/>
      <c r="AI10" s="26">
        <f>(IF(LARGE(BC4:BC13,1)=BC10,1,0)*1+IF(LARGE(BC4:BC13,2)=BC10,1,0)*2+IF(LARGE(BC4:BC13,3)=BC10,1,0)*3+IF(LARGE(BC4:BC13,4)=BC10,1,0)*4+IF(LARGE(BC4:BC13,5)=BC10,1,0)*5+IF(LARGE(BC4:BC13,6)=BC10,1,0)*6+IF(LARGE(BC4:BC13,7)=BC10,1,0)*7+IF(LARGE(BC4:BC13,8)=BC10,1,0)*8+IF(LARGE(BC4:BC13,9)=BC10,1,0)*9+IF(LARGE(BC4:BC13,10)=BC10,1,0)*10)/(IF(LARGE(BC4:BC13,1)=BC10,1,0)*1+IF(LARGE(BC4:BC13,2)=BC10,1,0)*1+IF(LARGE(BC4:BC13,3)=BC10,1,0)*1+IF(LARGE(BC4:BC13,4)=BC10,1,0)*1+IF(LARGE(BC4:BC13,5)=BC10,1,0)*1+IF(LARGE(BC4:BC13,6)=BC10,1,0)*1+IF(LARGE(BC4:BC13,7)=BC10,1,0)*1+IF(LARGE(BC4:BC13,8)=BC10,1,0)*1+IF(LARGE(BC4:BC13,9)=BC10,1,0)*1+IF(LARGE(BC4:BC13,10)=BC10,1,0)*1)</f>
        <v>6</v>
      </c>
      <c r="AJ10" s="26">
        <f t="shared" si="17"/>
        <v>2486</v>
      </c>
      <c r="AK10">
        <v>0</v>
      </c>
      <c r="AL10">
        <f t="shared" si="3"/>
        <v>8.5493</v>
      </c>
      <c r="AN10">
        <f t="shared" si="18"/>
        <v>1</v>
      </c>
      <c r="AO10">
        <f t="shared" si="4"/>
        <v>0</v>
      </c>
      <c r="AP10">
        <f t="shared" si="5"/>
        <v>0</v>
      </c>
      <c r="AQ10">
        <f t="shared" si="6"/>
        <v>1</v>
      </c>
      <c r="AR10">
        <f t="shared" si="7"/>
        <v>1</v>
      </c>
      <c r="AS10">
        <f t="shared" si="8"/>
        <v>0.5</v>
      </c>
      <c r="AU10">
        <f t="shared" si="10"/>
        <v>0</v>
      </c>
      <c r="AV10">
        <f t="shared" si="11"/>
        <v>0</v>
      </c>
      <c r="AW10">
        <f t="shared" si="12"/>
        <v>1</v>
      </c>
      <c r="AX10">
        <f t="shared" si="13"/>
        <v>0</v>
      </c>
      <c r="AY10">
        <f t="shared" si="14"/>
        <v>0</v>
      </c>
      <c r="AZ10">
        <v>2510</v>
      </c>
      <c r="BC10">
        <f t="shared" si="15"/>
        <v>-0.9507</v>
      </c>
      <c r="BF10">
        <f>(SUM(AZ11:AZ13)+SUM(AZ4:AZ9))/9-AZ10</f>
        <v>-9.888888888888687</v>
      </c>
      <c r="BG10">
        <f t="shared" si="16"/>
        <v>9.256972213642781</v>
      </c>
      <c r="BH10">
        <f t="shared" si="19"/>
        <v>-24.223110836568992</v>
      </c>
    </row>
    <row r="11" spans="1:60" ht="12.75">
      <c r="A11">
        <v>8</v>
      </c>
      <c r="B11" t="s">
        <v>8</v>
      </c>
      <c r="C11" s="11">
        <v>0.5</v>
      </c>
      <c r="D11" s="12">
        <v>0.5</v>
      </c>
      <c r="E11" s="11">
        <v>0</v>
      </c>
      <c r="F11" s="12">
        <v>0.5</v>
      </c>
      <c r="G11" s="11">
        <v>0.5</v>
      </c>
      <c r="H11" s="12">
        <v>0.5</v>
      </c>
      <c r="I11" s="11">
        <v>0</v>
      </c>
      <c r="J11" s="12">
        <v>1</v>
      </c>
      <c r="K11" s="11">
        <v>1</v>
      </c>
      <c r="L11" s="12">
        <v>1</v>
      </c>
      <c r="M11" s="11">
        <v>0</v>
      </c>
      <c r="N11" s="12">
        <v>1</v>
      </c>
      <c r="O11" s="11">
        <v>0.5</v>
      </c>
      <c r="P11" s="12">
        <v>1</v>
      </c>
      <c r="Q11" s="11" t="s">
        <v>88</v>
      </c>
      <c r="R11" s="12" t="s">
        <v>88</v>
      </c>
      <c r="S11" s="13">
        <v>0</v>
      </c>
      <c r="T11" s="13">
        <v>0.5</v>
      </c>
      <c r="U11" s="11">
        <v>1</v>
      </c>
      <c r="V11" s="12">
        <v>1</v>
      </c>
      <c r="Y11" s="2"/>
      <c r="Z11" s="3"/>
      <c r="AA11">
        <f t="shared" si="0"/>
        <v>10.5</v>
      </c>
      <c r="AB11">
        <f>R14+Q14</f>
        <v>7.5</v>
      </c>
      <c r="AC11">
        <f t="shared" si="1"/>
        <v>58</v>
      </c>
      <c r="AD11">
        <f t="shared" si="20"/>
        <v>5</v>
      </c>
      <c r="AE11">
        <f>(C11+D11)*AA4+(E11+F11)*AA5+(G11+H11)*AA6+(I11+J11)*AA7+(K11+L11)*AA8+(M11+N11)*AA9+(O11+P11)*AA10+(S11+T11)*AA12+(U11+V11)*AA13</f>
        <v>74</v>
      </c>
      <c r="AF11" s="26">
        <f t="shared" si="2"/>
        <v>3</v>
      </c>
      <c r="AG11" s="26">
        <f>(IF(LARGE(AL4:AL13,1)=AL11,1,0)*1+IF(LARGE(AL4:AL13,2)=AL11,1,0)*2+IF(LARGE(AL4:AL13,3)=AL11,1,0)*3+IF(LARGE(AL4:AL13,4)=AL11,1,0)*4+IF(LARGE(AL4:AL13,5)=AL11,1,0)*5+IF(LARGE(AL4:AL13,6)=AL11,1,0)*6+IF(LARGE(AL4:AL13,7)=AL11,1,0)*7+IF(LARGE(AL4:AL13,8)=AL11,1,0)*8+IF(LARGE(AL4:AL13,9)=AL11,1,0)*9+IF(LARGE(AL4:AL13,10)=AL11,1,0)*10)/(IF(LARGE(AL4:AL13,1)=AL11,1,0)*1+IF(LARGE(AL4:AL13,2)=AL11,1,0)*1+IF(LARGE(AL4:AL13,3)=AL11,1,0)*1+IF(LARGE(AL4:AL13,4)=AL11,1,0)*1+IF(LARGE(AL4:AL13,5)=AL11,1,0)*1+IF(LARGE(AL4:AL13,6)=AL11,1,0)*1+IF(LARGE(AL4:AL13,7)=AL11,1,0)*1+IF(LARGE(AL4:AL13,8)=AL11,1,0)*1+IF(LARGE(AL4:AL13,9)=AL11,1,0)*1+IF(LARGE(AL4:AL13,10)=AL11,1,0)*1)</f>
        <v>4</v>
      </c>
      <c r="AH11" s="26"/>
      <c r="AI11" s="26">
        <f>(IF(LARGE(BC4:BC13,1)=BC11,1,0)*1+IF(LARGE(BC4:BC13,2)=BC11,1,0)*2+IF(LARGE(BC4:BC13,3)=BC11,1,0)*3+IF(LARGE(BC4:BC13,4)=BC11,1,0)*4+IF(LARGE(BC4:BC13,5)=BC11,1,0)*5+IF(LARGE(BC4:BC13,6)=BC11,1,0)*6+IF(LARGE(BC4:BC13,7)=BC11,1,0)*7+IF(LARGE(BC4:BC13,8)=BC11,1,0)*8+IF(LARGE(BC4:BC13,9)=BC11,1,0)*9+IF(LARGE(BC4:BC13,10)=BC11,1,0)*10)/(IF(LARGE(BC4:BC13,1)=BC11,1,0)*1+IF(LARGE(BC4:BC13,2)=BC11,1,0)*1+IF(LARGE(BC4:BC13,3)=BC11,1,0)*1+IF(LARGE(BC4:BC13,4)=BC11,1,0)*1+IF(LARGE(BC4:BC13,5)=BC11,1,0)*1+IF(LARGE(BC4:BC13,6)=BC11,1,0)*1+IF(LARGE(BC4:BC13,7)=BC11,1,0)*1+IF(LARGE(BC4:BC13,8)=BC11,1,0)*1+IF(LARGE(BC4:BC13,9)=BC11,1,0)*1+IF(LARGE(BC4:BC13,10)=BC11,1,0)*1)</f>
        <v>4</v>
      </c>
      <c r="AJ11" s="26">
        <f t="shared" si="17"/>
        <v>2549</v>
      </c>
      <c r="AK11">
        <v>0</v>
      </c>
      <c r="AL11">
        <f t="shared" si="3"/>
        <v>10.557400000000001</v>
      </c>
      <c r="AN11">
        <f t="shared" si="18"/>
        <v>0.5</v>
      </c>
      <c r="AO11">
        <f t="shared" si="4"/>
        <v>0</v>
      </c>
      <c r="AP11">
        <f t="shared" si="5"/>
        <v>0.5</v>
      </c>
      <c r="AQ11">
        <f t="shared" si="6"/>
        <v>0.5</v>
      </c>
      <c r="AR11">
        <f t="shared" si="7"/>
        <v>1</v>
      </c>
      <c r="AS11">
        <f t="shared" si="8"/>
        <v>0.5</v>
      </c>
      <c r="AT11">
        <f t="shared" si="9"/>
        <v>1</v>
      </c>
      <c r="AV11">
        <f t="shared" si="11"/>
        <v>0</v>
      </c>
      <c r="AW11">
        <f t="shared" si="12"/>
        <v>1</v>
      </c>
      <c r="AX11">
        <f t="shared" si="13"/>
        <v>0</v>
      </c>
      <c r="AY11">
        <f t="shared" si="14"/>
        <v>0</v>
      </c>
      <c r="AZ11">
        <v>2498</v>
      </c>
      <c r="BC11">
        <f t="shared" si="15"/>
        <v>3.0574</v>
      </c>
      <c r="BF11">
        <f>(SUM(AZ12:AZ13)+SUM(AZ4:AZ10))/9-AZ11</f>
        <v>3.4444444444443434</v>
      </c>
      <c r="BG11">
        <f t="shared" si="16"/>
        <v>8.9104714424553</v>
      </c>
      <c r="BH11">
        <f t="shared" si="19"/>
        <v>50.86491384143039</v>
      </c>
    </row>
    <row r="12" spans="1:60" s="58" customFormat="1" ht="12.75">
      <c r="A12" s="54">
        <v>9</v>
      </c>
      <c r="B12" s="54" t="s">
        <v>9</v>
      </c>
      <c r="C12" s="55">
        <v>1</v>
      </c>
      <c r="D12" s="56">
        <v>1</v>
      </c>
      <c r="E12" s="55">
        <v>0.5</v>
      </c>
      <c r="F12" s="56">
        <v>0.5</v>
      </c>
      <c r="G12" s="55">
        <v>0</v>
      </c>
      <c r="H12" s="56">
        <v>0.5</v>
      </c>
      <c r="I12" s="55">
        <v>1</v>
      </c>
      <c r="J12" s="56">
        <v>1</v>
      </c>
      <c r="K12" s="55">
        <v>1</v>
      </c>
      <c r="L12" s="56">
        <v>1</v>
      </c>
      <c r="M12" s="55">
        <v>1</v>
      </c>
      <c r="N12" s="56">
        <v>1</v>
      </c>
      <c r="O12" s="55">
        <v>1</v>
      </c>
      <c r="P12" s="56">
        <v>1</v>
      </c>
      <c r="Q12" s="55">
        <v>0.5</v>
      </c>
      <c r="R12" s="56">
        <v>1</v>
      </c>
      <c r="S12" s="57" t="s">
        <v>88</v>
      </c>
      <c r="T12" s="57" t="s">
        <v>88</v>
      </c>
      <c r="U12" s="55">
        <v>1</v>
      </c>
      <c r="V12" s="56">
        <v>1</v>
      </c>
      <c r="Y12" s="59"/>
      <c r="Z12" s="60"/>
      <c r="AA12" s="58">
        <f t="shared" si="0"/>
        <v>15</v>
      </c>
      <c r="AB12" s="58">
        <f>T14+S14</f>
        <v>3</v>
      </c>
      <c r="AC12" s="58">
        <f t="shared" si="1"/>
        <v>83</v>
      </c>
      <c r="AD12" s="58">
        <f t="shared" si="20"/>
        <v>7.5</v>
      </c>
      <c r="AE12" s="58">
        <f>(C12+D12)*AA4+(E12+F12)*AA5+(G12+H12)*AA6+(I12+J12)*AA7+(K12+L12)*AA8+(M12+N12)*AA9+(O12+P12)*AA10+(Q12+R12)*AA11+(U12+V12)*AA13</f>
        <v>108.5</v>
      </c>
      <c r="AF12" s="61">
        <f t="shared" si="2"/>
        <v>12</v>
      </c>
      <c r="AG12" s="61">
        <f>(IF(LARGE(AL4:AL13,1)=AL12,1,0)*1+IF(LARGE(AL4:AL13,2)=AL12,1,0)*2+IF(LARGE(AL4:AL13,3)=AL12,1,0)*3+IF(LARGE(AL4:AL13,4)=AL12,1,0)*4+IF(LARGE(AL4:AL13,5)=AL12,1,0)*5+IF(LARGE(AL4:AL13,6)=AL12,1,0)*6+IF(LARGE(AL4:AL13,7)=AL12,1,0)*7+IF(LARGE(AL4:AL13,8)=AL12,1,0)*8+IF(LARGE(AL4:AL13,9)=AL12,1,0)*9+IF(LARGE(AL4:AL13,10)=AL12,1,0)*10)/(IF(LARGE(AL4:AL13,1)=AL12,1,0)*1+IF(LARGE(AL4:AL13,2)=AL12,1,0)*1+IF(LARGE(AL4:AL13,3)=AL12,1,0)*1+IF(LARGE(AL4:AL13,4)=AL12,1,0)*1+IF(LARGE(AL4:AL13,5)=AL12,1,0)*1+IF(LARGE(AL4:AL13,6)=AL12,1,0)*1+IF(LARGE(AL4:AL13,7)=AL12,1,0)*1+IF(LARGE(AL4:AL13,8)=AL12,1,0)*1+IF(LARGE(AL4:AL13,9)=AL12,1,0)*1+IF(LARGE(AL4:AL13,10)=AL12,1,0)*1)</f>
        <v>1</v>
      </c>
      <c r="AH12" s="61"/>
      <c r="AI12" s="61">
        <f>(IF(LARGE(BC4:BC13,1)=BC12,1,0)*1+IF(LARGE(BC4:BC13,2)=BC12,1,0)*2+IF(LARGE(BC4:BC13,3)=BC12,1,0)*3+IF(LARGE(BC4:BC13,4)=BC12,1,0)*4+IF(LARGE(BC4:BC13,5)=BC12,1,0)*5+IF(LARGE(BC4:BC13,6)=BC12,1,0)*6+IF(LARGE(BC4:BC13,7)=BC12,1,0)*7+IF(LARGE(BC4:BC13,8)=BC12,1,0)*8+IF(LARGE(BC4:BC13,9)=BC12,1,0)*9+IF(LARGE(BC4:BC13,10)=BC12,1,0)*10)/(IF(LARGE(BC4:BC13,1)=BC12,1,0)*1+IF(LARGE(BC4:BC13,2)=BC12,1,0)*1+IF(LARGE(BC4:BC13,3)=BC12,1,0)*1+IF(LARGE(BC4:BC13,4)=BC12,1,0)*1+IF(LARGE(BC4:BC13,5)=BC12,1,0)*1+IF(LARGE(BC4:BC13,6)=BC12,1,0)*1+IF(LARGE(BC4:BC13,7)=BC12,1,0)*1+IF(LARGE(BC4:BC13,8)=BC12,1,0)*1+IF(LARGE(BC4:BC13,9)=BC12,1,0)*1+IF(LARGE(BC4:BC13,10)=BC12,1,0)*1)</f>
        <v>1</v>
      </c>
      <c r="AJ12" s="61">
        <f t="shared" si="17"/>
        <v>2684</v>
      </c>
      <c r="AK12" s="58">
        <v>0</v>
      </c>
      <c r="AL12" s="58">
        <f t="shared" si="3"/>
        <v>15.085849999999999</v>
      </c>
      <c r="AN12" s="58">
        <f>IF(OR((C12+D12)=0,(C12+D12)=0.5),0,IF((C12+D12)=1,0.5,1))</f>
        <v>1</v>
      </c>
      <c r="AO12" s="58">
        <f>IF(OR((E12+F12)=0,(E12+F12)=0.5),0,IF((E12+F12)=1,0.5,1))</f>
        <v>0.5</v>
      </c>
      <c r="AP12" s="58">
        <f>IF(OR((G12+H12)=0,(G12+H12)=0.5),0,IF((G12+H12)=1,0.5,1))</f>
        <v>0</v>
      </c>
      <c r="AQ12" s="58">
        <f>IF(OR((I12+J12)=0,(I12+J12)=0.5),0,IF((I12+J12)=1,0.5,1))</f>
        <v>1</v>
      </c>
      <c r="AR12" s="58">
        <f>IF(OR((K12+L12)=0,(K12+L12)=0.5),0,IF((K12+L12)=1,0.5,1))</f>
        <v>1</v>
      </c>
      <c r="AS12" s="58">
        <f>IF(OR((M12+N12)=0,(M12+N12)=0.5),0,IF((M12+N12)=1,0.5,1))</f>
        <v>1</v>
      </c>
      <c r="AT12" s="58">
        <f>IF(OR((O12+P12)=0,(O12+P12)=0.5),0,IF((O12+P12)=1,0.5,1))</f>
        <v>1</v>
      </c>
      <c r="AU12" s="58">
        <f>IF(OR((Q12+R12)=0,(Q12+R12)=0.5),0,IF((Q12+R12)=1,0.5,1))</f>
        <v>1</v>
      </c>
      <c r="AW12" s="58">
        <f>IF(OR((U12+V12)=0,(U12+V12)=0.5),0,IF((U12+V12)=1,0.5,1))</f>
        <v>1</v>
      </c>
      <c r="AX12" s="58">
        <f>IF(OR((W12+X12)=0,(W12+X12)=0.5),0,IF((W12+X12)=1,0.5,1))</f>
        <v>0</v>
      </c>
      <c r="AY12" s="58">
        <f>IF(OR((Y12+Z12)=0,(Y12+Z12)=0.5),0,IF((Y12+Z12)=1,0.5,1))</f>
        <v>0</v>
      </c>
      <c r="AZ12" s="58">
        <v>2410</v>
      </c>
      <c r="BC12" s="58">
        <f t="shared" si="15"/>
        <v>12.085849999999999</v>
      </c>
      <c r="BF12" s="58">
        <f>(SUM(AZ13:AZ13)+SUM(AZ4:AZ11))/9-AZ12</f>
        <v>101.22222222222217</v>
      </c>
      <c r="BG12" s="58">
        <f t="shared" si="16"/>
        <v>6.441405617059214</v>
      </c>
      <c r="BH12" s="58">
        <f t="shared" si="19"/>
        <v>273.87502025410515</v>
      </c>
    </row>
    <row r="13" spans="1:60" ht="12.75">
      <c r="A13" s="9">
        <v>10</v>
      </c>
      <c r="B13" s="9" t="s">
        <v>10</v>
      </c>
      <c r="C13" s="17">
        <v>0</v>
      </c>
      <c r="D13" s="18">
        <v>0</v>
      </c>
      <c r="E13" s="17">
        <v>0</v>
      </c>
      <c r="F13" s="18">
        <v>0</v>
      </c>
      <c r="G13" s="17">
        <v>0</v>
      </c>
      <c r="H13" s="18">
        <v>0</v>
      </c>
      <c r="I13" s="17">
        <v>0</v>
      </c>
      <c r="J13" s="18">
        <v>0</v>
      </c>
      <c r="K13" s="17">
        <v>0</v>
      </c>
      <c r="L13" s="18">
        <v>0</v>
      </c>
      <c r="M13" s="17">
        <v>0</v>
      </c>
      <c r="N13" s="18">
        <v>0</v>
      </c>
      <c r="O13" s="17">
        <v>0</v>
      </c>
      <c r="P13" s="18">
        <v>0</v>
      </c>
      <c r="Q13" s="17">
        <v>0</v>
      </c>
      <c r="R13" s="18">
        <v>0</v>
      </c>
      <c r="S13" s="19">
        <v>0</v>
      </c>
      <c r="T13" s="19">
        <v>0</v>
      </c>
      <c r="U13" s="17" t="s">
        <v>88</v>
      </c>
      <c r="V13" s="18" t="s">
        <v>88</v>
      </c>
      <c r="W13" s="9"/>
      <c r="X13" s="9"/>
      <c r="Y13" s="21"/>
      <c r="Z13" s="22"/>
      <c r="AA13">
        <f t="shared" si="0"/>
        <v>0</v>
      </c>
      <c r="AB13">
        <f>V14+U14</f>
        <v>18</v>
      </c>
      <c r="AC13">
        <f t="shared" si="1"/>
        <v>0</v>
      </c>
      <c r="AD13">
        <f t="shared" si="20"/>
        <v>0</v>
      </c>
      <c r="AE13">
        <f>(C13+D13)*AA4+(E13+F13)*AA5+(G13+H13)*AA6+(I13+J13)*AA7+(K13+L13)*AA8+(M13+N13)*AA9+(O13+P13)*AA10+(Q13+R13)*AA11+(S13+T13)*AA12</f>
        <v>0</v>
      </c>
      <c r="AF13" s="26">
        <f t="shared" si="2"/>
        <v>-18</v>
      </c>
      <c r="AG13" s="26">
        <f>(IF(LARGE(AL4:AL13,1)=AL13,1,0)*1+IF(LARGE(AL4:AL13,2)=AL13,1,0)*2+IF(LARGE(AL4:AL13,3)=AL13,1,0)*3+IF(LARGE(AL4:AL13,4)=AL13,1,0)*4+IF(LARGE(AL4:AL13,5)=AL13,1,0)*5+IF(LARGE(AL4:AL13,6)=AL13,1,0)*6+IF(LARGE(AL4:AL13,7)=AL13,1,0)*7+IF(LARGE(AL4:AL13,8)=AL13,1,0)*8+IF(LARGE(AL4:AL13,9)=AL13,1,0)*9+IF(LARGE(AL4:AL13,10)=AL13,1,0)*10)/(IF(LARGE(AL4:AL13,1)=AL13,1,0)*1+IF(LARGE(AL4:AL13,2)=AL13,1,0)*1+IF(LARGE(AL4:AL13,3)=AL13,1,0)*1+IF(LARGE(AL4:AL13,4)=AL13,1,0)*1+IF(LARGE(AL4:AL13,5)=AL13,1,0)*1+IF(LARGE(AL4:AL13,6)=AL13,1,0)*1+IF(LARGE(AL4:AL13,7)=AL13,1,0)*1+IF(LARGE(AL4:AL13,8)=AL13,1,0)*1+IF(LARGE(AL4:AL13,9)=AL13,1,0)*1+IF(LARGE(AL4:AL13,10)=AL13,1,0)*1)</f>
        <v>10</v>
      </c>
      <c r="AH13" s="26"/>
      <c r="AI13" s="26">
        <f>(IF(LARGE(BC4:BC13,1)=BC13,1,0)*1+IF(LARGE(BC4:BC13,2)=BC13,1,0)*2+IF(LARGE(BC4:BC13,3)=BC13,1,0)*3+IF(LARGE(BC4:BC13,4)=BC13,1,0)*4+IF(LARGE(BC4:BC13,5)=BC13,1,0)*5+IF(LARGE(BC4:BC13,6)=BC13,1,0)*6+IF(LARGE(BC4:BC13,7)=BC13,1,0)*7+IF(LARGE(BC4:BC13,8)=BC13,1,0)*8+IF(LARGE(BC4:BC13,9)=BC13,1,0)*9+IF(LARGE(BC4:BC13,10)=BC13,1,0)*10)/(IF(LARGE(BC4:BC13,1)=BC13,1,0)*1+IF(LARGE(BC4:BC13,2)=BC13,1,0)*1+IF(LARGE(BC4:BC13,3)=BC13,1,0)*1+IF(LARGE(BC4:BC13,4)=BC13,1,0)*1+IF(LARGE(BC4:BC13,5)=BC13,1,0)*1+IF(LARGE(BC4:BC13,6)=BC13,1,0)*1+IF(LARGE(BC4:BC13,7)=BC13,1,0)*1+IF(LARGE(BC4:BC13,8)=BC13,1,0)*1+IF(LARGE(BC4:BC13,9)=BC13,1,0)*1+IF(LARGE(BC4:BC13,10)=BC13,1,0)*1)</f>
        <v>10</v>
      </c>
      <c r="AJ13" s="26">
        <f t="shared" si="17"/>
        <v>2202</v>
      </c>
      <c r="AK13">
        <v>0</v>
      </c>
      <c r="AL13">
        <f t="shared" si="3"/>
        <v>0</v>
      </c>
      <c r="AN13">
        <f aca="true" t="shared" si="21" ref="AN13:AN73">IF(OR((C13+D13)=0,(C13+D13)=0.5),0,IF((C13+D13)=1,0.5,1))</f>
        <v>0</v>
      </c>
      <c r="AO13">
        <f aca="true" t="shared" si="22" ref="AO13:AO73">IF(OR((E13+F13)=0,(E13+F13)=0.5),0,IF((E13+F13)=1,0.5,1))</f>
        <v>0</v>
      </c>
      <c r="AP13">
        <f aca="true" t="shared" si="23" ref="AP13:AP73">IF(OR((G13+H13)=0,(G13+H13)=0.5),0,IF((G13+H13)=1,0.5,1))</f>
        <v>0</v>
      </c>
      <c r="AQ13">
        <f aca="true" t="shared" si="24" ref="AQ13:AQ73">IF(OR((I13+J13)=0,(I13+J13)=0.5),0,IF((I13+J13)=1,0.5,1))</f>
        <v>0</v>
      </c>
      <c r="AR13">
        <f aca="true" t="shared" si="25" ref="AR13:AR73">IF(OR((K13+L13)=0,(K13+L13)=0.5),0,IF((K13+L13)=1,0.5,1))</f>
        <v>0</v>
      </c>
      <c r="AS13">
        <f aca="true" t="shared" si="26" ref="AS13:AS73">IF(OR((M13+N13)=0,(M13+N13)=0.5),0,IF((M13+N13)=1,0.5,1))</f>
        <v>0</v>
      </c>
      <c r="AT13">
        <f aca="true" t="shared" si="27" ref="AT13:AT73">IF(OR((O13+P13)=0,(O13+P13)=0.5),0,IF((O13+P13)=1,0.5,1))</f>
        <v>0</v>
      </c>
      <c r="AU13">
        <f aca="true" t="shared" si="28" ref="AU13:AU73">IF(OR((Q13+R13)=0,(Q13+R13)=0.5),0,IF((Q13+R13)=1,0.5,1))</f>
        <v>0</v>
      </c>
      <c r="AV13">
        <f aca="true" t="shared" si="29" ref="AV13:AV73">IF(OR((S13+T13)=0,(S13+T13)=0.5),0,IF((S13+T13)=1,0.5,1))</f>
        <v>0</v>
      </c>
      <c r="AX13">
        <f aca="true" t="shared" si="30" ref="AX13:AX73">IF(OR((W13+X13)=0,(W13+X13)=0.5),0,IF((W13+X13)=1,0.5,1))</f>
        <v>0</v>
      </c>
      <c r="AY13">
        <f aca="true" t="shared" si="31" ref="AY13:AY72">IF(OR((Y13+Z13)=0,(Y13+Z13)=0.5),0,IF((Y13+Z13)=1,0.5,1))</f>
        <v>0</v>
      </c>
      <c r="AZ13">
        <v>2398</v>
      </c>
      <c r="BC13">
        <f t="shared" si="15"/>
        <v>-18</v>
      </c>
      <c r="BF13">
        <f>(SUM(AZ3:AZ12))/9-AZ13</f>
        <v>114.55555555555566</v>
      </c>
      <c r="BG13">
        <f t="shared" si="16"/>
        <v>6.126445707525714</v>
      </c>
      <c r="BH13">
        <f t="shared" si="19"/>
        <v>-196.04626264082285</v>
      </c>
    </row>
    <row r="14" spans="1:37" ht="12.75">
      <c r="A14">
        <f>ROUND(AA14/(90)*100,0)</f>
        <v>100</v>
      </c>
      <c r="C14" s="11">
        <f aca="true" t="shared" si="32" ref="C14:Z14">SUM(C4:C13)</f>
        <v>3.5</v>
      </c>
      <c r="D14" s="12">
        <f t="shared" si="32"/>
        <v>4</v>
      </c>
      <c r="E14" s="11">
        <f t="shared" si="32"/>
        <v>2</v>
      </c>
      <c r="F14" s="12">
        <f t="shared" si="32"/>
        <v>1.5</v>
      </c>
      <c r="G14" s="11">
        <f t="shared" si="32"/>
        <v>1.5</v>
      </c>
      <c r="H14" s="12">
        <f t="shared" si="32"/>
        <v>2</v>
      </c>
      <c r="I14" s="11">
        <f t="shared" si="32"/>
        <v>7</v>
      </c>
      <c r="J14" s="12">
        <f t="shared" si="32"/>
        <v>8</v>
      </c>
      <c r="K14" s="11">
        <f t="shared" si="32"/>
        <v>7</v>
      </c>
      <c r="L14" s="12">
        <f t="shared" si="32"/>
        <v>6</v>
      </c>
      <c r="M14" s="11">
        <f t="shared" si="32"/>
        <v>4.5</v>
      </c>
      <c r="N14" s="12">
        <f t="shared" si="32"/>
        <v>5</v>
      </c>
      <c r="O14" s="11">
        <f t="shared" si="32"/>
        <v>4.5</v>
      </c>
      <c r="P14" s="12">
        <f t="shared" si="32"/>
        <v>5</v>
      </c>
      <c r="Q14" s="11">
        <f t="shared" si="32"/>
        <v>2</v>
      </c>
      <c r="R14" s="12">
        <f t="shared" si="32"/>
        <v>5.5</v>
      </c>
      <c r="S14" s="13">
        <f t="shared" si="32"/>
        <v>1</v>
      </c>
      <c r="T14" s="13">
        <f t="shared" si="32"/>
        <v>2</v>
      </c>
      <c r="U14" s="11">
        <f t="shared" si="32"/>
        <v>9</v>
      </c>
      <c r="V14" s="12">
        <f t="shared" si="32"/>
        <v>9</v>
      </c>
      <c r="W14" s="13">
        <f t="shared" si="32"/>
        <v>0</v>
      </c>
      <c r="X14" s="13">
        <f t="shared" si="32"/>
        <v>0</v>
      </c>
      <c r="Y14" s="11">
        <f t="shared" si="32"/>
        <v>0</v>
      </c>
      <c r="Z14" s="12">
        <f t="shared" si="32"/>
        <v>0</v>
      </c>
      <c r="AA14" s="23">
        <f>SUM(AA4:AA13)</f>
        <v>90</v>
      </c>
      <c r="AB14" s="23">
        <f>SUM(AB4:AB13)</f>
        <v>90</v>
      </c>
      <c r="AC14" s="23"/>
      <c r="AD14" s="23"/>
      <c r="AF14" s="26"/>
      <c r="AG14" s="26"/>
      <c r="AH14" s="26"/>
      <c r="AI14" s="26"/>
      <c r="AJ14" s="26"/>
      <c r="AK14" s="26"/>
    </row>
    <row r="15" spans="32:37" ht="12.75">
      <c r="AF15" s="26"/>
      <c r="AG15" s="26"/>
      <c r="AH15" s="26"/>
      <c r="AI15" s="26"/>
      <c r="AJ15" s="26"/>
      <c r="AK15" s="26"/>
    </row>
    <row r="16" spans="1:37" ht="12.75">
      <c r="A16" s="4" t="s">
        <v>11</v>
      </c>
      <c r="B16" s="4"/>
      <c r="C16" s="7">
        <v>1</v>
      </c>
      <c r="D16" s="8">
        <v>1</v>
      </c>
      <c r="E16" s="7">
        <v>2</v>
      </c>
      <c r="F16" s="8">
        <v>2</v>
      </c>
      <c r="G16" s="7">
        <v>3</v>
      </c>
      <c r="H16" s="8">
        <v>3</v>
      </c>
      <c r="I16" s="7">
        <v>4</v>
      </c>
      <c r="J16" s="8">
        <v>4</v>
      </c>
      <c r="K16" s="7">
        <v>5</v>
      </c>
      <c r="L16" s="8">
        <v>5</v>
      </c>
      <c r="M16" s="7">
        <v>6</v>
      </c>
      <c r="N16" s="8">
        <v>6</v>
      </c>
      <c r="O16" s="7">
        <v>7</v>
      </c>
      <c r="P16" s="8">
        <v>7</v>
      </c>
      <c r="Q16" s="7">
        <v>8</v>
      </c>
      <c r="R16" s="8">
        <v>8</v>
      </c>
      <c r="S16" s="4">
        <v>9</v>
      </c>
      <c r="T16" s="4">
        <v>9</v>
      </c>
      <c r="U16" s="7">
        <v>10</v>
      </c>
      <c r="V16" s="8">
        <v>10</v>
      </c>
      <c r="W16" s="4">
        <v>11</v>
      </c>
      <c r="X16" s="4">
        <v>11</v>
      </c>
      <c r="Y16" s="7">
        <v>12</v>
      </c>
      <c r="Z16" s="8">
        <v>12</v>
      </c>
      <c r="AA16" t="s">
        <v>90</v>
      </c>
      <c r="AB16" t="s">
        <v>91</v>
      </c>
      <c r="AC16" t="s">
        <v>92</v>
      </c>
      <c r="AD16" t="s">
        <v>95</v>
      </c>
      <c r="AE16" t="s">
        <v>94</v>
      </c>
      <c r="AF16" s="26" t="s">
        <v>96</v>
      </c>
      <c r="AG16" s="26" t="s">
        <v>97</v>
      </c>
      <c r="AH16" s="26"/>
      <c r="AI16" s="26" t="s">
        <v>99</v>
      </c>
      <c r="AJ16" s="26"/>
      <c r="AK16" s="26"/>
    </row>
    <row r="17" spans="1:60" ht="12.75">
      <c r="A17">
        <v>1</v>
      </c>
      <c r="B17" t="s">
        <v>17</v>
      </c>
      <c r="C17" s="11" t="s">
        <v>88</v>
      </c>
      <c r="D17" s="12" t="s">
        <v>88</v>
      </c>
      <c r="E17" s="11">
        <v>1</v>
      </c>
      <c r="F17" s="12">
        <v>1</v>
      </c>
      <c r="G17" s="11">
        <v>1</v>
      </c>
      <c r="H17" s="12">
        <v>0.5</v>
      </c>
      <c r="I17" s="11">
        <v>0</v>
      </c>
      <c r="J17" s="12">
        <v>0.5</v>
      </c>
      <c r="K17" s="11">
        <v>0.5</v>
      </c>
      <c r="L17" s="12">
        <v>1</v>
      </c>
      <c r="M17" s="11">
        <v>1</v>
      </c>
      <c r="N17" s="12">
        <v>1</v>
      </c>
      <c r="O17" s="11">
        <v>1</v>
      </c>
      <c r="P17" s="12">
        <v>1</v>
      </c>
      <c r="Q17" s="11">
        <v>0.5</v>
      </c>
      <c r="R17" s="12">
        <v>0.5</v>
      </c>
      <c r="S17" s="13">
        <v>1</v>
      </c>
      <c r="T17" s="13">
        <v>1</v>
      </c>
      <c r="U17" s="11">
        <v>0</v>
      </c>
      <c r="V17" s="12">
        <v>0.5</v>
      </c>
      <c r="W17" s="13">
        <v>1</v>
      </c>
      <c r="X17" s="13">
        <v>1</v>
      </c>
      <c r="Y17" s="11">
        <v>1</v>
      </c>
      <c r="Z17" s="12">
        <v>1</v>
      </c>
      <c r="AA17">
        <f aca="true" t="shared" si="33" ref="AA17:AA28">SUM(C17:Z17)</f>
        <v>17</v>
      </c>
      <c r="AB17">
        <f>C29+D29</f>
        <v>5</v>
      </c>
      <c r="AC17">
        <f aca="true" t="shared" si="34" ref="AC17:AC28">ROUND(AA17/(AA17+AB17)*100,0)</f>
        <v>77</v>
      </c>
      <c r="AD17">
        <f>SUM(AN17:AY17)</f>
        <v>8.5</v>
      </c>
      <c r="AE17">
        <f>(E17+F17)*AA18+(G17+H17)*AA19+(I17+J17)*AA20+(K17+L17)*AA21+(M17+N17)*AA22+(O17+P17)*AA23+(Q17+R17)*AA24+(S17+T17)*AA25+(U17+V17)*AA26+(W17+X17)*AA27+(Y17+Z17)*AA28</f>
        <v>147</v>
      </c>
      <c r="AF17" s="26">
        <f aca="true" t="shared" si="35" ref="AF17:AF28">AA17-AB17</f>
        <v>12</v>
      </c>
      <c r="AG17" s="26">
        <f aca="true" t="shared" si="36" ref="AG17:AG28">BA17/BB17</f>
        <v>3</v>
      </c>
      <c r="AH17" s="26"/>
      <c r="AI17" s="26">
        <f>BD17/BE17</f>
        <v>3</v>
      </c>
      <c r="AJ17" s="26">
        <f>ROUND((AZ17+BH17),0)</f>
        <v>2514</v>
      </c>
      <c r="AK17" s="26">
        <v>1</v>
      </c>
      <c r="AL17">
        <f aca="true" t="shared" si="37" ref="AL17:AL28">AA17+AD17/100+AE17/10000</f>
        <v>17.099700000000002</v>
      </c>
      <c r="AO17">
        <f t="shared" si="22"/>
        <v>1</v>
      </c>
      <c r="AP17">
        <f t="shared" si="23"/>
        <v>1</v>
      </c>
      <c r="AQ17">
        <f t="shared" si="24"/>
        <v>0</v>
      </c>
      <c r="AR17">
        <f t="shared" si="25"/>
        <v>1</v>
      </c>
      <c r="AS17">
        <f t="shared" si="26"/>
        <v>1</v>
      </c>
      <c r="AT17">
        <f t="shared" si="27"/>
        <v>1</v>
      </c>
      <c r="AU17">
        <f t="shared" si="28"/>
        <v>0.5</v>
      </c>
      <c r="AV17">
        <f t="shared" si="29"/>
        <v>1</v>
      </c>
      <c r="AW17">
        <f aca="true" t="shared" si="38" ref="AW17:AW73">IF(OR((U17+V17)=0,(U17+V17)=0.5),0,IF((U17+V17)=1,0.5,1))</f>
        <v>0</v>
      </c>
      <c r="AX17">
        <f t="shared" si="30"/>
        <v>1</v>
      </c>
      <c r="AY17">
        <f t="shared" si="31"/>
        <v>1</v>
      </c>
      <c r="AZ17">
        <v>2500</v>
      </c>
      <c r="BA17">
        <f>(IF(LARGE(AL17:AL28,1)=AL17,1,0)*1+IF(LARGE(AL17:AL28,2)=AL17,1,0)*2+IF(LARGE(AL17:AL28,3)=AL17,1,0)*3+IF(LARGE(AL17:AL28,4)=AL17,1,0)*4+IF(LARGE(AL17:AL28,5)=AL17,1,0)*5+IF(LARGE(AL17:AL28,6)=AL17,1,0)*6+IF(LARGE(AL17:AL28,7)=AL17,1,0)*7+IF(LARGE(AL17:AL28,8)=AL17,1,0)*8+IF(LARGE(AL17:AL28,9)=AL17,1,0)*9+IF(LARGE(AL17:AL28,10)=AL17,1,0)*10+IF(LARGE(AL17:AL28,11)=AL17,1,0)*11+IF(LARGE(AL17:AL28,12)=AL17,1,0)*12)</f>
        <v>3</v>
      </c>
      <c r="BB17">
        <f>(IF(LARGE(AL17:AL28,1)=AL17,1,0)*1+IF(LARGE(AL17:AL28,2)=AL17,1,0)*1+IF(LARGE(AL17:AL28,3)=AL17,1,0)*1+IF(LARGE(AL17:AL28,4)=AL17,1,0)*1+IF(LARGE(AL17:AL28,5)=AL17,1,0)*1+IF(LARGE(AL17:AL28,6)=AL17,1,0)*1+IF(LARGE(AL17:AL28,7)=AL17,1,0)*1+IF(LARGE(AL17:AL28,8)=AL17,1,0)*1+IF(LARGE(AL17:AL28,9)=AL17,1,0)*1+IF(LARGE(AL17:AL28,10)=AL17,1,0)*1+IF(LARGE(AL17:AL28,11)=AL17,1,0)*1+IF(LARGE(AL17:AL28,12)=AL17,1,0)*1)</f>
        <v>1</v>
      </c>
      <c r="BC17">
        <f aca="true" t="shared" si="39" ref="BC17:BC28">AF17+AD17/100+AE17/10000</f>
        <v>12.0997</v>
      </c>
      <c r="BD17">
        <f>(IF(LARGE(BC17:BC28,1)=BC17,1,0)*1+IF(LARGE(BC17:BC28,2)=BC17,1,0)*2+IF(LARGE(BC17:BC28,3)=BC17,1,0)*3+IF(LARGE(BC17:BC28,4)=BC17,1,0)*4+IF(LARGE(BC17:BC28,5)=BC17,1,0)*5+IF(LARGE(BC17:BC28,6)=BC17,1,0)*6+IF(LARGE(BC17:BC28,7)=BC17,1,0)*7+IF(LARGE(BC17:BC28,8)=BC17,1,0)*8+IF(LARGE(BC17:BC28,9)=BC17,1,0)*9+IF(LARGE(BC17:BC28,10)=BC17,1,0)*10+IF(LARGE(BC17:BC28,11)=BC17,1,0)*11+IF(LARGE(BC17:BC28,12)=BC17,1,0)*12)</f>
        <v>3</v>
      </c>
      <c r="BE17">
        <f>(IF(LARGE(BC17:BC28,1)=BC17,1,0)*1+IF(LARGE(BC17:BC28,2)=BC17,1,0)*1+IF(LARGE(BC17:BC28,3)=BC17,1,0)*1+IF(LARGE(BC17:BC28,4)=BC17,1,0)*1+IF(LARGE(BC17:BC28,5)=BC17,1,0)*1+IF(LARGE(BC17:BC28,6)=BC17,1,0)*1+IF(LARGE(BC17:BC28,7)=BC17,1,0)*1+IF(LARGE(BC17:BC28,8)=BC17,1,0)*1+IF(LARGE(BC17:BC28,9)=BC17,1,0)*1+IF(LARGE(BC17:BC28,10)=BC17,1,0)*1+IF(LARGE(BC17:BC28,11)=BC17,1,0)*1+IF(LARGE(BC17:BC28,12)=BC17,1,0)*1)</f>
        <v>1</v>
      </c>
      <c r="BF17">
        <f>SUM(AZ18:AZ28)/11-AZ17</f>
        <v>-193.4545454545455</v>
      </c>
      <c r="BG17">
        <f>22/(1+POWER(2,BF17/120))</f>
        <v>16.57728704571143</v>
      </c>
      <c r="BH17">
        <f>32*(11+AF17/2-BG17)</f>
        <v>13.526814537234259</v>
      </c>
    </row>
    <row r="18" spans="1:60" ht="12.75">
      <c r="A18">
        <v>2</v>
      </c>
      <c r="B18" t="s">
        <v>18</v>
      </c>
      <c r="C18" s="11">
        <v>0</v>
      </c>
      <c r="D18" s="12">
        <v>0</v>
      </c>
      <c r="E18" s="11" t="s">
        <v>88</v>
      </c>
      <c r="F18" s="12" t="s">
        <v>88</v>
      </c>
      <c r="G18" s="11">
        <v>0</v>
      </c>
      <c r="H18" s="12">
        <v>0</v>
      </c>
      <c r="I18" s="11">
        <v>0</v>
      </c>
      <c r="J18" s="12">
        <v>0</v>
      </c>
      <c r="K18" s="11">
        <v>0</v>
      </c>
      <c r="L18" s="12">
        <v>0</v>
      </c>
      <c r="M18" s="11">
        <v>1</v>
      </c>
      <c r="N18" s="12">
        <v>1</v>
      </c>
      <c r="O18" s="11">
        <v>0</v>
      </c>
      <c r="P18" s="12">
        <v>0</v>
      </c>
      <c r="Q18" s="11">
        <v>0</v>
      </c>
      <c r="R18" s="12">
        <v>0</v>
      </c>
      <c r="S18" s="13">
        <v>0</v>
      </c>
      <c r="T18" s="13">
        <v>0.5</v>
      </c>
      <c r="U18" s="11">
        <v>0</v>
      </c>
      <c r="V18" s="12">
        <v>0</v>
      </c>
      <c r="W18" s="13">
        <v>0</v>
      </c>
      <c r="X18" s="13">
        <v>0.5</v>
      </c>
      <c r="Y18" s="11">
        <v>0</v>
      </c>
      <c r="Z18" s="12">
        <v>0</v>
      </c>
      <c r="AA18">
        <f t="shared" si="33"/>
        <v>3</v>
      </c>
      <c r="AB18">
        <f>F29+E29</f>
        <v>19</v>
      </c>
      <c r="AC18">
        <f t="shared" si="34"/>
        <v>14</v>
      </c>
      <c r="AD18">
        <f aca="true" t="shared" si="40" ref="AD18:AD28">SUM(AN18:AY18)</f>
        <v>1</v>
      </c>
      <c r="AE18">
        <f>(C18+D18)*AA17+(G18+H18)*AA19+(I18+J18)*AA20+(K18+L18)*AA21+(M18+N18)*AA22+(O18+P18)*AA23+(Q18+R18)*AA24+(S18+T18)*AA25+(U18+V18)*AA26+(W18+X18)*AA27+(Y18+Z18)*AA28</f>
        <v>9</v>
      </c>
      <c r="AF18" s="26">
        <f t="shared" si="35"/>
        <v>-16</v>
      </c>
      <c r="AG18" s="26">
        <f t="shared" si="36"/>
        <v>11</v>
      </c>
      <c r="AH18" s="26"/>
      <c r="AI18" s="26">
        <f aca="true" t="shared" si="41" ref="AI18:AI28">BD18/BE18</f>
        <v>11</v>
      </c>
      <c r="AJ18" s="26">
        <f aca="true" t="shared" si="42" ref="AJ18:AJ28">ROUND((AZ18+BH18),0)</f>
        <v>2060</v>
      </c>
      <c r="AK18" s="26">
        <v>1</v>
      </c>
      <c r="AL18">
        <f t="shared" si="37"/>
        <v>3.0109</v>
      </c>
      <c r="AM18" s="25"/>
      <c r="AN18">
        <f t="shared" si="21"/>
        <v>0</v>
      </c>
      <c r="AP18">
        <f t="shared" si="23"/>
        <v>0</v>
      </c>
      <c r="AQ18">
        <f t="shared" si="24"/>
        <v>0</v>
      </c>
      <c r="AR18">
        <f t="shared" si="25"/>
        <v>0</v>
      </c>
      <c r="AS18">
        <f t="shared" si="26"/>
        <v>1</v>
      </c>
      <c r="AT18">
        <f t="shared" si="27"/>
        <v>0</v>
      </c>
      <c r="AU18">
        <f t="shared" si="28"/>
        <v>0</v>
      </c>
      <c r="AV18">
        <f t="shared" si="29"/>
        <v>0</v>
      </c>
      <c r="AW18">
        <f t="shared" si="38"/>
        <v>0</v>
      </c>
      <c r="AX18">
        <f t="shared" si="30"/>
        <v>0</v>
      </c>
      <c r="AY18">
        <f t="shared" si="31"/>
        <v>0</v>
      </c>
      <c r="AZ18">
        <v>2456</v>
      </c>
      <c r="BA18">
        <f>(IF(LARGE(AL17:AL28,1)=AL18,1,0)*1+IF(LARGE(AL17:AL28,2)=AL18,1,0)*2+IF(LARGE(AL17:AL28,3)=AL18,1,0)*3+IF(LARGE(AL17:AL28,4)=AL18,1,0)*4+IF(LARGE(AL17:AL28,5)=AL18,1,0)*5+IF(LARGE(AL17:AL28,6)=AL18,1,0)*6+IF(LARGE(AL17:AL28,7)=AL18,1,0)*7+IF(LARGE(AL17:AL28,8)=AL18,1,0)*8+IF(LARGE(AL17:AL28,9)=AL18,1,0)*9+IF(LARGE(AL17:AL28,10)=AL18,1,0)*10+IF(LARGE(AL17:AL28,11)=AL18,1,0)*11+IF(LARGE(AL17:AL28,12)=AL18,1,0)*12)</f>
        <v>11</v>
      </c>
      <c r="BB18">
        <f>(IF(LARGE(AL17:AL28,1)=AL18,1,0)*1+IF(LARGE(AL17:AL28,2)=AL18,1,0)*1+IF(LARGE(AL17:AL28,3)=AL18,1,0)*1+IF(LARGE(AL17:AL28,4)=AL18,1,0)*1+IF(LARGE(AL17:AL28,5)=AL18,1,0)*1+IF(LARGE(AL17:AL28,6)=AL18,1,0)*1+IF(LARGE(AL17:AL28,7)=AL18,1,0)*1+IF(LARGE(AL17:AL28,8)=AL18,1,0)*1+IF(LARGE(AL17:AL28,9)=AL18,1,0)*1+IF(LARGE(AL17:AL28,10)=AL18,1,0)*1+IF(LARGE(AL17:AL28,11)=AL18,1,0)*1+IF(LARGE(AL17:AL28,12)=AL18,1,0)*1)</f>
        <v>1</v>
      </c>
      <c r="BC18">
        <f t="shared" si="39"/>
        <v>-15.9891</v>
      </c>
      <c r="BD18">
        <f>(IF(LARGE(BC17:BC28,1)=BC18,1,0)*1+IF(LARGE(BC17:BC28,2)=BC18,1,0)*2+IF(LARGE(BC17:BC28,3)=BC18,1,0)*3+IF(LARGE(BC17:BC28,4)=BC18,1,0)*4+IF(LARGE(BC17:BC28,5)=BC18,1,0)*5+IF(LARGE(BC17:BC28,6)=BC18,1,0)*6+IF(LARGE(BC17:BC28,7)=BC18,1,0)*7+IF(LARGE(BC17:BC28,8)=BC18,1,0)*8+IF(LARGE(BC17:BC28,9)=BC18,1,0)*9+IF(LARGE(BC17:BC28,10)=BC18,1,0)*10+IF(LARGE(BC17:BC28,11)=BC18,1,0)*11+IF(LARGE(BC17:BC28,12)=BC18,1,0)*12)</f>
        <v>11</v>
      </c>
      <c r="BE18">
        <f>(IF(LARGE(BC17:BC28,1)=BC18,1,0)*1+IF(LARGE(BC17:BC28,2)=BC18,1,0)*1+IF(LARGE(BC17:BC28,3)=BC18,1,0)*1+IF(LARGE(BC17:BC28,4)=BC18,1,0)*1+IF(LARGE(BC17:BC28,5)=BC18,1,0)*1+IF(LARGE(BC17:BC28,6)=BC18,1,0)*1+IF(LARGE(BC17:BC28,7)=BC18,1,0)*1+IF(LARGE(BC17:BC28,8)=BC18,1,0)*1+IF(LARGE(BC17:BC28,9)=BC18,1,0)*1+IF(LARGE(BC17:BC28,10)=BC18,1,0)*1+IF(LARGE(BC17:BC28,11)=BC18,1,0)*1+IF(LARGE(BC17:BC28,12)=BC18,1,0)*1)</f>
        <v>1</v>
      </c>
      <c r="BF18">
        <f>(SUM(AZ19:AZ28)+SUM(AZ17))/11-AZ18</f>
        <v>-145.4545454545455</v>
      </c>
      <c r="BG18">
        <f aca="true" t="shared" si="43" ref="BG18:BG28">22/(1+POWER(2,BF18/120))</f>
        <v>15.367061334175233</v>
      </c>
      <c r="BH18">
        <f aca="true" t="shared" si="44" ref="BH18:BH28">32*(11+AF18/2-BG18)</f>
        <v>-395.74596269360745</v>
      </c>
    </row>
    <row r="19" spans="1:60" s="36" customFormat="1" ht="12.75">
      <c r="A19" s="36">
        <v>3</v>
      </c>
      <c r="B19" s="36" t="s">
        <v>19</v>
      </c>
      <c r="C19" s="37">
        <v>0.5</v>
      </c>
      <c r="D19" s="38">
        <v>0</v>
      </c>
      <c r="E19" s="37">
        <v>1</v>
      </c>
      <c r="F19" s="38">
        <v>1</v>
      </c>
      <c r="G19" s="37" t="s">
        <v>88</v>
      </c>
      <c r="H19" s="38" t="s">
        <v>88</v>
      </c>
      <c r="I19" s="37">
        <v>1</v>
      </c>
      <c r="J19" s="38">
        <v>1</v>
      </c>
      <c r="K19" s="37">
        <v>0</v>
      </c>
      <c r="L19" s="38">
        <v>0.5</v>
      </c>
      <c r="M19" s="37">
        <v>1</v>
      </c>
      <c r="N19" s="38">
        <v>1</v>
      </c>
      <c r="O19" s="37">
        <v>1</v>
      </c>
      <c r="P19" s="38">
        <v>1</v>
      </c>
      <c r="Q19" s="37">
        <v>0.5</v>
      </c>
      <c r="R19" s="38">
        <v>0.5</v>
      </c>
      <c r="S19" s="39">
        <v>1</v>
      </c>
      <c r="T19" s="39">
        <v>1</v>
      </c>
      <c r="U19" s="37">
        <v>1</v>
      </c>
      <c r="V19" s="38">
        <v>0.5</v>
      </c>
      <c r="W19" s="39">
        <v>1</v>
      </c>
      <c r="X19" s="39">
        <v>1</v>
      </c>
      <c r="Y19" s="37">
        <v>1</v>
      </c>
      <c r="Z19" s="38">
        <v>1</v>
      </c>
      <c r="AA19" s="36">
        <f t="shared" si="33"/>
        <v>17.5</v>
      </c>
      <c r="AB19" s="36">
        <f>H29+G29</f>
        <v>4.5</v>
      </c>
      <c r="AC19" s="36">
        <f t="shared" si="34"/>
        <v>80</v>
      </c>
      <c r="AD19" s="36">
        <f t="shared" si="40"/>
        <v>8.5</v>
      </c>
      <c r="AE19" s="36">
        <f>(C19+D19)*AA17+(E19+F19)*AA18+(I19+J19)*AA20+(K19+L19)*AA21+(M19+N19)*AA22+(O19+P19)*AA23+(Q19+R19)*AA24+(S19+T19)*AA25+(U19+V19)*AA26+(W19+X19)*AA27+(Y19+Z19)*AA28</f>
        <v>155.5</v>
      </c>
      <c r="AF19" s="40">
        <f t="shared" si="35"/>
        <v>13</v>
      </c>
      <c r="AG19" s="40">
        <f t="shared" si="36"/>
        <v>2</v>
      </c>
      <c r="AH19" s="40"/>
      <c r="AI19" s="40">
        <f t="shared" si="41"/>
        <v>2</v>
      </c>
      <c r="AJ19" s="40">
        <f t="shared" si="42"/>
        <v>2527</v>
      </c>
      <c r="AK19" s="40">
        <v>1</v>
      </c>
      <c r="AL19" s="36">
        <f t="shared" si="37"/>
        <v>17.600550000000002</v>
      </c>
      <c r="AN19" s="36">
        <f t="shared" si="21"/>
        <v>0</v>
      </c>
      <c r="AO19" s="36">
        <f t="shared" si="22"/>
        <v>1</v>
      </c>
      <c r="AQ19" s="36">
        <f t="shared" si="24"/>
        <v>1</v>
      </c>
      <c r="AR19" s="36">
        <f t="shared" si="25"/>
        <v>0</v>
      </c>
      <c r="AS19" s="36">
        <f t="shared" si="26"/>
        <v>1</v>
      </c>
      <c r="AT19" s="36">
        <f t="shared" si="27"/>
        <v>1</v>
      </c>
      <c r="AU19" s="36">
        <f t="shared" si="28"/>
        <v>0.5</v>
      </c>
      <c r="AV19" s="36">
        <f t="shared" si="29"/>
        <v>1</v>
      </c>
      <c r="AW19" s="36">
        <f t="shared" si="38"/>
        <v>1</v>
      </c>
      <c r="AX19" s="36">
        <f t="shared" si="30"/>
        <v>1</v>
      </c>
      <c r="AY19" s="36">
        <f t="shared" si="31"/>
        <v>1</v>
      </c>
      <c r="AZ19" s="36">
        <v>2362</v>
      </c>
      <c r="BA19" s="36">
        <f>(IF(LARGE(AL17:AL28,1)=AL19,1,0)*1+IF(LARGE(AL17:AL28,2)=AL19,1,0)*2+IF(LARGE(AL17:AL28,3)=AL19,1,0)*3+IF(LARGE(AL17:AL28,4)=AL19,1,0)*4+IF(LARGE(AL17:AL28,5)=AL19,1,0)*5+IF(LARGE(AL17:AL28,6)=AL19,1,0)*6+IF(LARGE(AL17:AL28,7)=AL19,1,0)*7+IF(LARGE(AL17:AL28,8)=AL19,1,0)*8+IF(LARGE(AL17:AL28,9)=AL19,1,0)*9+IF(LARGE(AL17:AL28,10)=AL19,1,0)*10+IF(LARGE(AL17:AL28,11)=AL19,1,0)*11+IF(LARGE(AL17:AL28,12)=AL19,1,0)*12)</f>
        <v>2</v>
      </c>
      <c r="BB19" s="36">
        <f>(IF(LARGE(AL17:AL28,1)=AL19,1,0)*1+IF(LARGE(AL17:AL28,2)=AL19,1,0)*1+IF(LARGE(AL17:AL28,3)=AL19,1,0)*1+IF(LARGE(AL17:AL28,4)=AL19,1,0)*1+IF(LARGE(AL17:AL28,5)=AL19,1,0)*1+IF(LARGE(AL17:AL28,6)=AL19,1,0)*1+IF(LARGE(AL17:AL28,7)=AL19,1,0)*1+IF(LARGE(AL17:AL28,8)=AL19,1,0)*1+IF(LARGE(AL17:AL28,9)=AL19,1,0)*1+IF(LARGE(AL17:AL28,10)=AL19,1,0)*1+IF(LARGE(AL17:AL28,11)=AL19,1,0)*1+IF(LARGE(AL17:AL28,12)=AL19,1,0)*1)</f>
        <v>1</v>
      </c>
      <c r="BC19" s="36">
        <f t="shared" si="39"/>
        <v>13.10055</v>
      </c>
      <c r="BD19" s="36">
        <f>(IF(LARGE(BC17:BC28,1)=BC19,1,0)*1+IF(LARGE(BC17:BC28,2)=BC19,1,0)*2+IF(LARGE(BC17:BC28,3)=BC19,1,0)*3+IF(LARGE(BC17:BC28,4)=BC19,1,0)*4+IF(LARGE(BC17:BC28,5)=BC19,1,0)*5+IF(LARGE(BC17:BC28,6)=BC19,1,0)*6+IF(LARGE(BC17:BC28,7)=BC19,1,0)*7+IF(LARGE(BC17:BC28,8)=BC19,1,0)*8+IF(LARGE(BC17:BC28,9)=BC19,1,0)*9+IF(LARGE(BC17:BC28,10)=BC19,1,0)*10+IF(LARGE(BC17:BC28,11)=BC19,1,0)*11+IF(LARGE(BC17:BC28,12)=BC19,1,0)*12)</f>
        <v>2</v>
      </c>
      <c r="BE19" s="36">
        <f>(IF(LARGE(BC17:BC28,1)=BC19,1,0)*1+IF(LARGE(BC17:BC28,2)=BC19,1,0)*1+IF(LARGE(BC17:BC28,3)=BC19,1,0)*1+IF(LARGE(BC17:BC28,4)=BC19,1,0)*1+IF(LARGE(BC17:BC28,5)=BC19,1,0)*1+IF(LARGE(BC17:BC28,6)=BC19,1,0)*1+IF(LARGE(BC17:BC28,7)=BC19,1,0)*1+IF(LARGE(BC17:BC28,8)=BC19,1,0)*1+IF(LARGE(BC17:BC28,9)=BC19,1,0)*1+IF(LARGE(BC17:BC28,10)=BC19,1,0)*1+IF(LARGE(BC17:BC28,11)=BC19,1,0)*1+IF(LARGE(BC17:BC28,12)=BC19,1,0)*1)</f>
        <v>1</v>
      </c>
      <c r="BF19" s="36">
        <f>(SUM(AZ20:AZ28)+SUM(AZ17:AZ18))/11-AZ19</f>
        <v>-42.90909090909099</v>
      </c>
      <c r="BG19" s="36">
        <f t="shared" si="43"/>
        <v>12.356253560695645</v>
      </c>
      <c r="BH19" s="36">
        <f t="shared" si="44"/>
        <v>164.59988605773935</v>
      </c>
    </row>
    <row r="20" spans="1:60" s="36" customFormat="1" ht="12.75">
      <c r="A20" s="36">
        <v>4</v>
      </c>
      <c r="B20" s="36" t="s">
        <v>20</v>
      </c>
      <c r="C20" s="37">
        <v>0.5</v>
      </c>
      <c r="D20" s="38">
        <v>1</v>
      </c>
      <c r="E20" s="37">
        <v>1</v>
      </c>
      <c r="F20" s="38">
        <v>1</v>
      </c>
      <c r="G20" s="37">
        <v>0</v>
      </c>
      <c r="H20" s="38">
        <v>0</v>
      </c>
      <c r="I20" s="37" t="s">
        <v>88</v>
      </c>
      <c r="J20" s="38" t="s">
        <v>88</v>
      </c>
      <c r="K20" s="37">
        <v>0.5</v>
      </c>
      <c r="L20" s="38">
        <v>0.5</v>
      </c>
      <c r="M20" s="37">
        <v>1</v>
      </c>
      <c r="N20" s="38">
        <v>1</v>
      </c>
      <c r="O20" s="37">
        <v>1</v>
      </c>
      <c r="P20" s="38">
        <v>1</v>
      </c>
      <c r="Q20" s="37">
        <v>1</v>
      </c>
      <c r="R20" s="38">
        <v>0.5</v>
      </c>
      <c r="S20" s="39">
        <v>1</v>
      </c>
      <c r="T20" s="39">
        <v>1</v>
      </c>
      <c r="U20" s="37">
        <v>1</v>
      </c>
      <c r="V20" s="38">
        <v>0.5</v>
      </c>
      <c r="W20" s="39">
        <v>1</v>
      </c>
      <c r="X20" s="39">
        <v>1</v>
      </c>
      <c r="Y20" s="37">
        <v>1</v>
      </c>
      <c r="Z20" s="38">
        <v>1</v>
      </c>
      <c r="AA20" s="36">
        <f t="shared" si="33"/>
        <v>17.5</v>
      </c>
      <c r="AB20" s="36">
        <f>J29+I29</f>
        <v>4.5</v>
      </c>
      <c r="AC20" s="36">
        <f t="shared" si="34"/>
        <v>80</v>
      </c>
      <c r="AD20" s="36">
        <f t="shared" si="40"/>
        <v>9.5</v>
      </c>
      <c r="AE20" s="36">
        <f>(C20+D20)*AA17+(E20+F20)*AA18+(G20+H20)*AA19+(K20+L20)*AA21+(M20+N20)*AA22+(O20+P20)*AA23+(Q20+R20)*AA24+(S20+T20)*AA25+(U20+V20)*AA26+(W20+X20)*AA27+(Y20+Z20)*AA28</f>
        <v>153.5</v>
      </c>
      <c r="AF20" s="40">
        <f t="shared" si="35"/>
        <v>13</v>
      </c>
      <c r="AG20" s="40">
        <f t="shared" si="36"/>
        <v>1</v>
      </c>
      <c r="AH20" s="40"/>
      <c r="AI20" s="40">
        <f t="shared" si="41"/>
        <v>1</v>
      </c>
      <c r="AJ20" s="40">
        <f t="shared" si="42"/>
        <v>2529</v>
      </c>
      <c r="AK20" s="40">
        <v>1</v>
      </c>
      <c r="AL20" s="36">
        <f t="shared" si="37"/>
        <v>17.61035</v>
      </c>
      <c r="AN20" s="36">
        <f t="shared" si="21"/>
        <v>1</v>
      </c>
      <c r="AO20" s="36">
        <f t="shared" si="22"/>
        <v>1</v>
      </c>
      <c r="AP20" s="36">
        <f t="shared" si="23"/>
        <v>0</v>
      </c>
      <c r="AR20" s="36">
        <f t="shared" si="25"/>
        <v>0.5</v>
      </c>
      <c r="AS20" s="36">
        <f t="shared" si="26"/>
        <v>1</v>
      </c>
      <c r="AT20" s="36">
        <f t="shared" si="27"/>
        <v>1</v>
      </c>
      <c r="AU20" s="36">
        <f t="shared" si="28"/>
        <v>1</v>
      </c>
      <c r="AV20" s="36">
        <f t="shared" si="29"/>
        <v>1</v>
      </c>
      <c r="AW20" s="36">
        <f t="shared" si="38"/>
        <v>1</v>
      </c>
      <c r="AX20" s="36">
        <f t="shared" si="30"/>
        <v>1</v>
      </c>
      <c r="AY20" s="36">
        <f t="shared" si="31"/>
        <v>1</v>
      </c>
      <c r="AZ20" s="36">
        <v>2334</v>
      </c>
      <c r="BA20" s="36">
        <f>(IF(LARGE(AL17:AL28,1)=AL20,1,0)*1+IF(LARGE(AL17:AL28,2)=AL20,1,0)*2+IF(LARGE(AL17:AL28,3)=AL20,1,0)*3+IF(LARGE(AL17:AL28,4)=AL20,1,0)*4+IF(LARGE(AL17:AL28,5)=AL20,1,0)*5+IF(LARGE(AL17:AL28,6)=AL20,1,0)*6+IF(LARGE(AL17:AL28,7)=AL20,1,0)*7+IF(LARGE(AL17:AL28,8)=AL20,1,0)*8+IF(LARGE(AL17:AL28,9)=AL20,1,0)*9+IF(LARGE(AL17:AL28,10)=AL20,1,0)*10+IF(LARGE(AL17:AL28,11)=AL20,1,0)*11+IF(LARGE(AL17:AL28,12)=AL20,1,0)*12)</f>
        <v>1</v>
      </c>
      <c r="BB20" s="36">
        <f>(IF(LARGE(AL17:AL28,1)=AL20,1,0)*1+IF(LARGE(AL17:AL28,2)=AL20,1,0)*1+IF(LARGE(AL17:AL28,3)=AL20,1,0)*1+IF(LARGE(AL17:AL28,4)=AL20,1,0)*1+IF(LARGE(AL17:AL28,5)=AL20,1,0)*1+IF(LARGE(AL17:AL28,6)=AL20,1,0)*1+IF(LARGE(AL17:AL28,7)=AL20,1,0)*1+IF(LARGE(AL17:AL28,8)=AL20,1,0)*1+IF(LARGE(AL17:AL28,9)=AL20,1,0)*1+IF(LARGE(AL17:AL28,10)=AL20,1,0)*1+IF(LARGE(AL17:AL28,11)=AL20,1,0)*1+IF(LARGE(AL17:AL28,12)=AL20,1,0)*1)</f>
        <v>1</v>
      </c>
      <c r="BC20" s="36">
        <f t="shared" si="39"/>
        <v>13.11035</v>
      </c>
      <c r="BD20" s="36">
        <f>(IF(LARGE(BC17:BC28,1)=BC20,1,0)*1+IF(LARGE(BC17:BC28,2)=BC20,1,0)*2+IF(LARGE(BC17:BC28,3)=BC20,1,0)*3+IF(LARGE(BC17:BC28,4)=BC20,1,0)*4+IF(LARGE(BC17:BC28,5)=BC20,1,0)*5+IF(LARGE(BC17:BC28,6)=BC20,1,0)*6+IF(LARGE(BC17:BC28,7)=BC20,1,0)*7+IF(LARGE(BC17:BC28,8)=BC20,1,0)*8+IF(LARGE(BC17:BC28,9)=BC20,1,0)*9+IF(LARGE(BC17:BC28,10)=BC20,1,0)*10+IF(LARGE(BC17:BC28,11)=BC20,1,0)*11+IF(LARGE(BC17:BC28,12)=BC20,1,0)*12)</f>
        <v>1</v>
      </c>
      <c r="BE20" s="36">
        <f>(IF(LARGE(BC17:BC28,1)=BC20,1,0)*1+IF(LARGE(BC17:BC28,2)=BC20,1,0)*1+IF(LARGE(BC17:BC28,3)=BC20,1,0)*1+IF(LARGE(BC17:BC28,4)=BC20,1,0)*1+IF(LARGE(BC17:BC28,5)=BC20,1,0)*1+IF(LARGE(BC17:BC28,6)=BC20,1,0)*1+IF(LARGE(BC17:BC28,7)=BC20,1,0)*1+IF(LARGE(BC17:BC28,8)=BC20,1,0)*1+IF(LARGE(BC17:BC28,9)=BC20,1,0)*1+IF(LARGE(BC17:BC28,10)=BC20,1,0)*1+IF(LARGE(BC17:BC28,11)=BC20,1,0)*1+IF(LARGE(BC17:BC28,12)=BC20,1,0)*1)</f>
        <v>1</v>
      </c>
      <c r="BF20" s="36">
        <f>(SUM(AZ21:AZ28)+SUM(AZ17:AZ19))/11-AZ20</f>
        <v>-12.363636363636488</v>
      </c>
      <c r="BG20" s="36">
        <f t="shared" si="43"/>
        <v>11.392616550354392</v>
      </c>
      <c r="BH20" s="36">
        <f t="shared" si="44"/>
        <v>195.43627038865947</v>
      </c>
    </row>
    <row r="21" spans="1:60" ht="12.75">
      <c r="A21">
        <v>5</v>
      </c>
      <c r="B21" t="s">
        <v>21</v>
      </c>
      <c r="C21" s="11">
        <v>0</v>
      </c>
      <c r="D21" s="12">
        <v>0.5</v>
      </c>
      <c r="E21" s="11">
        <v>1</v>
      </c>
      <c r="F21" s="12">
        <v>1</v>
      </c>
      <c r="G21" s="11">
        <v>0.5</v>
      </c>
      <c r="H21" s="12">
        <v>1</v>
      </c>
      <c r="I21" s="11">
        <v>0.5</v>
      </c>
      <c r="J21" s="12">
        <v>0.5</v>
      </c>
      <c r="K21" s="11" t="s">
        <v>88</v>
      </c>
      <c r="L21" s="12" t="s">
        <v>88</v>
      </c>
      <c r="M21" s="11">
        <v>1</v>
      </c>
      <c r="N21" s="12">
        <v>1</v>
      </c>
      <c r="O21" s="11">
        <v>1</v>
      </c>
      <c r="P21" s="12">
        <v>1</v>
      </c>
      <c r="Q21" s="11">
        <v>0.5</v>
      </c>
      <c r="R21" s="12">
        <v>1</v>
      </c>
      <c r="S21" s="13">
        <v>1</v>
      </c>
      <c r="T21" s="13">
        <v>0</v>
      </c>
      <c r="U21" s="11">
        <v>0</v>
      </c>
      <c r="V21" s="12">
        <v>0.5</v>
      </c>
      <c r="W21" s="13">
        <v>1</v>
      </c>
      <c r="X21" s="13">
        <v>1</v>
      </c>
      <c r="Y21" s="11">
        <v>1</v>
      </c>
      <c r="Z21" s="12">
        <v>1</v>
      </c>
      <c r="AA21">
        <f t="shared" si="33"/>
        <v>16</v>
      </c>
      <c r="AB21">
        <f>L29+K29</f>
        <v>6</v>
      </c>
      <c r="AC21">
        <f t="shared" si="34"/>
        <v>73</v>
      </c>
      <c r="AD21">
        <f t="shared" si="40"/>
        <v>8</v>
      </c>
      <c r="AE21">
        <f>(C21+D21)*AA17+(E21+F21)*AA18+(G21+H21)*AA19+(I21+J21)*AA20+(M21+N21)*AA22+(O21+P21)*AA23+(Q21+R21)*AA24+(S21+T21)*AA25+(U21+V21)*AA26+(W21+X21)*AA27+(Y21+Z21)*AA28</f>
        <v>142.75</v>
      </c>
      <c r="AF21" s="26">
        <f t="shared" si="35"/>
        <v>10</v>
      </c>
      <c r="AG21" s="26">
        <f t="shared" si="36"/>
        <v>4</v>
      </c>
      <c r="AH21" s="26"/>
      <c r="AI21" s="26">
        <f t="shared" si="41"/>
        <v>4</v>
      </c>
      <c r="AJ21" s="26">
        <f t="shared" si="42"/>
        <v>2481</v>
      </c>
      <c r="AK21" s="26">
        <v>1</v>
      </c>
      <c r="AL21">
        <f t="shared" si="37"/>
        <v>16.094275</v>
      </c>
      <c r="AN21">
        <f t="shared" si="21"/>
        <v>0</v>
      </c>
      <c r="AO21">
        <f t="shared" si="22"/>
        <v>1</v>
      </c>
      <c r="AP21">
        <f t="shared" si="23"/>
        <v>1</v>
      </c>
      <c r="AQ21">
        <f t="shared" si="24"/>
        <v>0.5</v>
      </c>
      <c r="AS21">
        <f t="shared" si="26"/>
        <v>1</v>
      </c>
      <c r="AT21">
        <f t="shared" si="27"/>
        <v>1</v>
      </c>
      <c r="AU21">
        <f t="shared" si="28"/>
        <v>1</v>
      </c>
      <c r="AV21">
        <f t="shared" si="29"/>
        <v>0.5</v>
      </c>
      <c r="AW21">
        <f t="shared" si="38"/>
        <v>0</v>
      </c>
      <c r="AX21">
        <f t="shared" si="30"/>
        <v>1</v>
      </c>
      <c r="AY21">
        <f t="shared" si="31"/>
        <v>1</v>
      </c>
      <c r="AZ21">
        <v>2334</v>
      </c>
      <c r="BA21">
        <f>(IF(LARGE(AL17:AL28,1)=AL21,1,0)*1+IF(LARGE(AL17:AL28,2)=AL21,1,0)*2+IF(LARGE(AL17:AL28,3)=AL21,1,0)*3+IF(LARGE(AL17:AL28,4)=AL21,1,0)*4+IF(LARGE(AL17:AL28,5)=AL21,1,0)*5+IF(LARGE(AL17:AL28,6)=AL21,1,0)*6+IF(LARGE(AL17:AL28,7)=AL21,1,0)*7+IF(LARGE(AL17:AL28,8)=AL21,1,0)*8+IF(LARGE(AL17:AL28,9)=AL21,1,0)*9+IF(LARGE(AL17:AL28,10)=AL21,1,0)*10+IF(LARGE(AL17:AL28,11)=AL21,1,0)*11+IF(LARGE(AL17:AL28,12)=AL21,1,0)*12)</f>
        <v>4</v>
      </c>
      <c r="BB21">
        <f>(IF(LARGE(AL17:AL28,1)=AL21,1,0)*1+IF(LARGE(AL17:AL28,2)=AL21,1,0)*1+IF(LARGE(AL17:AL28,3)=AL21,1,0)*1+IF(LARGE(AL17:AL28,4)=AL21,1,0)*1+IF(LARGE(AL17:AL28,5)=AL21,1,0)*1+IF(LARGE(AL17:AL28,6)=AL21,1,0)*1+IF(LARGE(AL17:AL28,7)=AL21,1,0)*1+IF(LARGE(AL17:AL28,8)=AL21,1,0)*1+IF(LARGE(AL17:AL28,9)=AL21,1,0)*1+IF(LARGE(AL17:AL28,10)=AL21,1,0)*1+IF(LARGE(AL17:AL28,11)=AL21,1,0)*1+IF(LARGE(AL17:AL28,12)=AL21,1,0)*1)</f>
        <v>1</v>
      </c>
      <c r="BC21">
        <f t="shared" si="39"/>
        <v>10.094275</v>
      </c>
      <c r="BD21">
        <f>(IF(LARGE(BC17:BC28,1)=BC21,1,0)*1+IF(LARGE(BC17:BC28,2)=BC21,1,0)*2+IF(LARGE(BC17:BC28,3)=BC21,1,0)*3+IF(LARGE(BC17:BC28,4)=BC21,1,0)*4+IF(LARGE(BC17:BC28,5)=BC21,1,0)*5+IF(LARGE(BC17:BC28,6)=BC21,1,0)*6+IF(LARGE(BC17:BC28,7)=BC21,1,0)*7+IF(LARGE(BC17:BC28,8)=BC21,1,0)*8+IF(LARGE(BC17:BC28,9)=BC21,1,0)*9+IF(LARGE(BC17:BC28,10)=BC21,1,0)*10+IF(LARGE(BC17:BC28,11)=BC21,1,0)*11+IF(LARGE(BC17:BC28,12)=BC21,1,0)*12)</f>
        <v>4</v>
      </c>
      <c r="BE21">
        <f>(IF(LARGE(BC17:BC28,1)=BC21,1,0)*1+IF(LARGE(BC17:BC28,2)=BC21,1,0)*1+IF(LARGE(BC17:BC28,3)=BC21,1,0)*1+IF(LARGE(BC17:BC28,4)=BC21,1,0)*1+IF(LARGE(BC17:BC28,5)=BC21,1,0)*1+IF(LARGE(BC17:BC28,6)=BC21,1,0)*1+IF(LARGE(BC17:BC28,7)=BC21,1,0)*1+IF(LARGE(BC17:BC28,8)=BC21,1,0)*1+IF(LARGE(BC17:BC28,9)=BC21,1,0)*1+IF(LARGE(BC17:BC28,10)=BC21,1,0)*1+IF(LARGE(BC17:BC28,11)=BC21,1,0)*1+IF(LARGE(BC17:BC28,12)=BC21,1,0)*1)</f>
        <v>1</v>
      </c>
      <c r="BF21">
        <f>(SUM(AZ22:AZ28)+SUM(AZ17:AZ20))/11-AZ21</f>
        <v>-12.363636363636488</v>
      </c>
      <c r="BG21">
        <f t="shared" si="43"/>
        <v>11.392616550354392</v>
      </c>
      <c r="BH21">
        <f t="shared" si="44"/>
        <v>147.43627038865947</v>
      </c>
    </row>
    <row r="22" spans="1:60" ht="12.75">
      <c r="A22">
        <v>6</v>
      </c>
      <c r="B22" t="s">
        <v>22</v>
      </c>
      <c r="C22" s="11">
        <v>0</v>
      </c>
      <c r="D22" s="12">
        <v>0</v>
      </c>
      <c r="E22" s="11">
        <v>0</v>
      </c>
      <c r="F22" s="12">
        <v>0</v>
      </c>
      <c r="G22" s="11">
        <v>0</v>
      </c>
      <c r="H22" s="12">
        <v>0</v>
      </c>
      <c r="I22" s="11">
        <v>0</v>
      </c>
      <c r="J22" s="12">
        <v>0</v>
      </c>
      <c r="K22" s="11">
        <v>0</v>
      </c>
      <c r="L22" s="12">
        <v>0</v>
      </c>
      <c r="M22" s="11" t="s">
        <v>88</v>
      </c>
      <c r="N22" s="12" t="s">
        <v>88</v>
      </c>
      <c r="O22" s="11">
        <v>0</v>
      </c>
      <c r="P22" s="12">
        <v>0</v>
      </c>
      <c r="Q22" s="11">
        <v>0</v>
      </c>
      <c r="R22" s="12">
        <v>0</v>
      </c>
      <c r="S22" s="13">
        <v>1</v>
      </c>
      <c r="T22" s="13">
        <v>0</v>
      </c>
      <c r="U22" s="11">
        <v>0</v>
      </c>
      <c r="V22" s="12">
        <v>0</v>
      </c>
      <c r="W22" s="13">
        <v>0</v>
      </c>
      <c r="X22" s="13">
        <v>0</v>
      </c>
      <c r="Y22" s="11">
        <v>0</v>
      </c>
      <c r="Z22" s="12">
        <v>0</v>
      </c>
      <c r="AA22">
        <f t="shared" si="33"/>
        <v>1</v>
      </c>
      <c r="AB22">
        <f>N29+M29</f>
        <v>21</v>
      </c>
      <c r="AC22">
        <f t="shared" si="34"/>
        <v>5</v>
      </c>
      <c r="AD22">
        <f t="shared" si="40"/>
        <v>0.5</v>
      </c>
      <c r="AE22">
        <f>(C22+D22)*AA17+(E22+F22)*AA18+(G22+H22)*AA19+(I22+J22)*AA20+(K22+L22)*AA21+(O22+P22)*AA23+(Q22+R22)*AA24+(S22+T22)*AA25+(U22+V22)*AA26+(W22+X22)*AA27+(Y22+Z22)*AA28</f>
        <v>5.5</v>
      </c>
      <c r="AF22" s="26">
        <f t="shared" si="35"/>
        <v>-20</v>
      </c>
      <c r="AG22" s="26">
        <f t="shared" si="36"/>
        <v>12</v>
      </c>
      <c r="AH22" s="26"/>
      <c r="AI22" s="26">
        <f t="shared" si="41"/>
        <v>12</v>
      </c>
      <c r="AJ22" s="26">
        <f t="shared" si="42"/>
        <v>2003</v>
      </c>
      <c r="AK22" s="26">
        <v>1</v>
      </c>
      <c r="AL22">
        <f t="shared" si="37"/>
        <v>1.00555</v>
      </c>
      <c r="AN22">
        <f t="shared" si="21"/>
        <v>0</v>
      </c>
      <c r="AO22">
        <f t="shared" si="22"/>
        <v>0</v>
      </c>
      <c r="AP22">
        <f t="shared" si="23"/>
        <v>0</v>
      </c>
      <c r="AQ22">
        <f t="shared" si="24"/>
        <v>0</v>
      </c>
      <c r="AR22">
        <f t="shared" si="25"/>
        <v>0</v>
      </c>
      <c r="AT22">
        <f t="shared" si="27"/>
        <v>0</v>
      </c>
      <c r="AU22">
        <f t="shared" si="28"/>
        <v>0</v>
      </c>
      <c r="AV22">
        <f t="shared" si="29"/>
        <v>0.5</v>
      </c>
      <c r="AW22">
        <f t="shared" si="38"/>
        <v>0</v>
      </c>
      <c r="AX22">
        <f t="shared" si="30"/>
        <v>0</v>
      </c>
      <c r="AY22">
        <f t="shared" si="31"/>
        <v>0</v>
      </c>
      <c r="AZ22">
        <v>2318</v>
      </c>
      <c r="BA22">
        <f>(IF(LARGE(AL17:AL28,1)=AL22,1,0)*1+IF(LARGE(AL17:AL28,2)=AL22,1,0)*2+IF(LARGE(AL17:AL28,3)=AL22,1,0)*3+IF(LARGE(AL17:AL28,4)=AL22,1,0)*4+IF(LARGE(AL17:AL28,5)=AL22,1,0)*5+IF(LARGE(AL17:AL28,6)=AL22,1,0)*6+IF(LARGE(AL17:AL28,7)=AL22,1,0)*7+IF(LARGE(AL17:AL28,8)=AL22,1,0)*8+IF(LARGE(AL17:AL28,9)=AL22,1,0)*9+IF(LARGE(AL17:AL28,10)=AL22,1,0)*10+IF(LARGE(AL17:AL28,11)=AL22,1,0)*11+IF(LARGE(AL17:AL28,12)=AL22,1,0)*12)</f>
        <v>12</v>
      </c>
      <c r="BB22">
        <f>(IF(LARGE(AL17:AL28,1)=AL22,1,0)*1+IF(LARGE(AL17:AL28,2)=AL22,1,0)*1+IF(LARGE(AL17:AL28,3)=AL22,1,0)*1+IF(LARGE(AL17:AL28,4)=AL22,1,0)*1+IF(LARGE(AL17:AL28,5)=AL22,1,0)*1+IF(LARGE(AL17:AL28,6)=AL22,1,0)*1+IF(LARGE(AL17:AL28,7)=AL22,1,0)*1+IF(LARGE(AL17:AL28,8)=AL22,1,0)*1+IF(LARGE(AL17:AL28,9)=AL22,1,0)*1+IF(LARGE(AL17:AL28,10)=AL22,1,0)*1+IF(LARGE(AL17:AL28,11)=AL22,1,0)*1+IF(LARGE(AL17:AL28,12)=AL22,1,0)*1)</f>
        <v>1</v>
      </c>
      <c r="BC22">
        <f t="shared" si="39"/>
        <v>-19.99445</v>
      </c>
      <c r="BD22">
        <f>(IF(LARGE(BC17:BC28,1)=BC22,1,0)*1+IF(LARGE(BC17:BC28,2)=BC22,1,0)*2+IF(LARGE(BC17:BC28,3)=BC22,1,0)*3+IF(LARGE(BC17:BC28,4)=BC22,1,0)*4+IF(LARGE(BC17:BC28,5)=BC22,1,0)*5+IF(LARGE(BC17:BC28,6)=BC22,1,0)*6+IF(LARGE(BC17:BC28,7)=BC22,1,0)*7+IF(LARGE(BC17:BC28,8)=BC22,1,0)*8+IF(LARGE(BC17:BC28,9)=BC22,1,0)*9+IF(LARGE(BC17:BC28,10)=BC22,1,0)*10+IF(LARGE(BC17:BC28,11)=BC22,1,0)*11+IF(LARGE(BC17:BC28,12)=BC22,1,0)*12)</f>
        <v>12</v>
      </c>
      <c r="BE22">
        <f>(IF(LARGE(BC17:BC28,1)=BC22,1,0)*1+IF(LARGE(BC17:BC28,2)=BC22,1,0)*1+IF(LARGE(BC17:BC28,3)=BC22,1,0)*1+IF(LARGE(BC17:BC28,4)=BC22,1,0)*1+IF(LARGE(BC17:BC28,5)=BC22,1,0)*1+IF(LARGE(BC17:BC28,6)=BC22,1,0)*1+IF(LARGE(BC17:BC28,7)=BC22,1,0)*1+IF(LARGE(BC17:BC28,8)=BC22,1,0)*1+IF(LARGE(BC17:BC28,9)=BC22,1,0)*1+IF(LARGE(BC17:BC28,10)=BC22,1,0)*1+IF(LARGE(BC17:BC28,11)=BC22,1,0)*1+IF(LARGE(BC17:BC28,12)=BC22,1,0)*1)</f>
        <v>1</v>
      </c>
      <c r="BF22">
        <f>(SUM(AZ23:AZ28)+SUM(AZ17:AZ21))/11-AZ22</f>
        <v>5.090909090909008</v>
      </c>
      <c r="BG22">
        <f t="shared" si="43"/>
        <v>10.838277311535192</v>
      </c>
      <c r="BH22">
        <f t="shared" si="44"/>
        <v>-314.82487396912614</v>
      </c>
    </row>
    <row r="23" spans="1:60" ht="12.75">
      <c r="A23">
        <v>7</v>
      </c>
      <c r="B23" t="s">
        <v>23</v>
      </c>
      <c r="C23" s="11">
        <v>0</v>
      </c>
      <c r="D23" s="12">
        <v>0</v>
      </c>
      <c r="E23" s="11">
        <v>1</v>
      </c>
      <c r="F23" s="12">
        <v>1</v>
      </c>
      <c r="G23" s="11">
        <v>0</v>
      </c>
      <c r="H23" s="12">
        <v>0</v>
      </c>
      <c r="I23" s="11">
        <v>0</v>
      </c>
      <c r="J23" s="12">
        <v>0</v>
      </c>
      <c r="K23" s="11">
        <v>0</v>
      </c>
      <c r="L23" s="12">
        <v>0</v>
      </c>
      <c r="M23" s="11">
        <v>1</v>
      </c>
      <c r="N23" s="12">
        <v>1</v>
      </c>
      <c r="O23" s="11" t="s">
        <v>88</v>
      </c>
      <c r="P23" s="12" t="s">
        <v>88</v>
      </c>
      <c r="Q23" s="11">
        <v>0</v>
      </c>
      <c r="R23" s="12">
        <v>0</v>
      </c>
      <c r="S23" s="13">
        <v>1</v>
      </c>
      <c r="T23" s="13">
        <v>1</v>
      </c>
      <c r="U23" s="11">
        <v>0</v>
      </c>
      <c r="V23" s="12">
        <v>0</v>
      </c>
      <c r="W23" s="13">
        <v>0</v>
      </c>
      <c r="X23" s="13">
        <v>1</v>
      </c>
      <c r="Y23" s="11">
        <v>1</v>
      </c>
      <c r="Z23" s="12">
        <v>1</v>
      </c>
      <c r="AA23">
        <f t="shared" si="33"/>
        <v>9</v>
      </c>
      <c r="AB23">
        <f>P29+O29</f>
        <v>13</v>
      </c>
      <c r="AC23">
        <f t="shared" si="34"/>
        <v>41</v>
      </c>
      <c r="AD23">
        <f t="shared" si="40"/>
        <v>4.5</v>
      </c>
      <c r="AE23">
        <f>(C23+D23)*AA17+(E23+F23)*AA18+(G23+H23)*AA19+(I23+J23)*AA20+(K23+L23)*AA21+(M23+N23)*AA22+(Q23+R23)*AA24+(S23+T23)*AA25+(U23+V23)*AA26+(W23+X23)*AA27+(Y23+Z23)*AA28</f>
        <v>37.5</v>
      </c>
      <c r="AF23" s="26">
        <f t="shared" si="35"/>
        <v>-4</v>
      </c>
      <c r="AG23" s="26">
        <f t="shared" si="36"/>
        <v>7</v>
      </c>
      <c r="AH23" s="26"/>
      <c r="AI23" s="26">
        <f t="shared" si="41"/>
        <v>7</v>
      </c>
      <c r="AJ23" s="26">
        <f t="shared" si="42"/>
        <v>2259</v>
      </c>
      <c r="AK23" s="26">
        <v>1</v>
      </c>
      <c r="AL23">
        <f t="shared" si="37"/>
        <v>9.04875</v>
      </c>
      <c r="AN23">
        <f t="shared" si="21"/>
        <v>0</v>
      </c>
      <c r="AO23">
        <f t="shared" si="22"/>
        <v>1</v>
      </c>
      <c r="AP23">
        <f t="shared" si="23"/>
        <v>0</v>
      </c>
      <c r="AQ23">
        <f t="shared" si="24"/>
        <v>0</v>
      </c>
      <c r="AR23">
        <f t="shared" si="25"/>
        <v>0</v>
      </c>
      <c r="AS23">
        <f t="shared" si="26"/>
        <v>1</v>
      </c>
      <c r="AU23">
        <f t="shared" si="28"/>
        <v>0</v>
      </c>
      <c r="AV23">
        <f t="shared" si="29"/>
        <v>1</v>
      </c>
      <c r="AW23">
        <f t="shared" si="38"/>
        <v>0</v>
      </c>
      <c r="AX23">
        <f t="shared" si="30"/>
        <v>0.5</v>
      </c>
      <c r="AY23">
        <f t="shared" si="31"/>
        <v>1</v>
      </c>
      <c r="AZ23">
        <v>2316</v>
      </c>
      <c r="BA23">
        <f>(IF(LARGE(AL17:AL28,1)=AL23,1,0)*1+IF(LARGE(AL17:AL28,2)=AL23,1,0)*2+IF(LARGE(AL17:AL28,3)=AL23,1,0)*3+IF(LARGE(AL17:AL28,4)=AL23,1,0)*4+IF(LARGE(AL17:AL28,5)=AL23,1,0)*5+IF(LARGE(AL17:AL28,6)=AL23,1,0)*6+IF(LARGE(AL17:AL28,7)=AL23,1,0)*7+IF(LARGE(AL17:AL28,8)=AL23,1,0)*8+IF(LARGE(AL17:AL28,9)=AL23,1,0)*9+IF(LARGE(AL17:AL28,10)=AL23,1,0)*10+IF(LARGE(AL17:AL28,11)=AL23,1,0)*11+IF(LARGE(AL17:AL28,12)=AL23,1,0)*12)</f>
        <v>7</v>
      </c>
      <c r="BB23">
        <f>(IF(LARGE(AL17:AL28,1)=AL23,1,0)*1+IF(LARGE(AL17:AL28,2)=AL23,1,0)*1+IF(LARGE(AL17:AL28,3)=AL23,1,0)*1+IF(LARGE(AL17:AL28,4)=AL23,1,0)*1+IF(LARGE(AL17:AL28,5)=AL23,1,0)*1+IF(LARGE(AL17:AL28,6)=AL23,1,0)*1+IF(LARGE(AL17:AL28,7)=AL23,1,0)*1+IF(LARGE(AL17:AL28,8)=AL23,1,0)*1+IF(LARGE(AL17:AL28,9)=AL23,1,0)*1+IF(LARGE(AL17:AL28,10)=AL23,1,0)*1+IF(LARGE(AL17:AL28,11)=AL23,1,0)*1+IF(LARGE(AL17:AL28,12)=AL23,1,0)*1)</f>
        <v>1</v>
      </c>
      <c r="BC23">
        <f t="shared" si="39"/>
        <v>-3.95125</v>
      </c>
      <c r="BD23">
        <f>(IF(LARGE(BC17:BC28,1)=BC23,1,0)*1+IF(LARGE(BC17:BC28,2)=BC23,1,0)*2+IF(LARGE(BC17:BC28,3)=BC23,1,0)*3+IF(LARGE(BC17:BC28,4)=BC23,1,0)*4+IF(LARGE(BC17:BC28,5)=BC23,1,0)*5+IF(LARGE(BC17:BC28,6)=BC23,1,0)*6+IF(LARGE(BC17:BC28,7)=BC23,1,0)*7+IF(LARGE(BC17:BC28,8)=BC23,1,0)*8+IF(LARGE(BC17:BC28,9)=BC23,1,0)*9+IF(LARGE(BC17:BC28,10)=BC23,1,0)*10+IF(LARGE(BC17:BC28,11)=BC23,1,0)*11+IF(LARGE(BC17:BC28,12)=BC23,1,0)*12)</f>
        <v>7</v>
      </c>
      <c r="BE23">
        <f>(IF(LARGE(BC17:BC28,1)=BC23,1,0)*1+IF(LARGE(BC17:BC28,2)=BC23,1,0)*1+IF(LARGE(BC17:BC28,3)=BC23,1,0)*1+IF(LARGE(BC17:BC28,4)=BC23,1,0)*1+IF(LARGE(BC17:BC28,5)=BC23,1,0)*1+IF(LARGE(BC17:BC28,6)=BC23,1,0)*1+IF(LARGE(BC17:BC28,7)=BC23,1,0)*1+IF(LARGE(BC17:BC28,8)=BC23,1,0)*1+IF(LARGE(BC17:BC28,9)=BC23,1,0)*1+IF(LARGE(BC17:BC28,10)=BC23,1,0)*1+IF(LARGE(BC17:BC28,11)=BC23,1,0)*1+IF(LARGE(BC17:BC28,12)=BC23,1,0)*1)</f>
        <v>1</v>
      </c>
      <c r="BF23">
        <f>(SUM(AZ24:AZ28)+SUM(AZ17:AZ22))/11-AZ23</f>
        <v>7.272727272727479</v>
      </c>
      <c r="BG23">
        <f t="shared" si="43"/>
        <v>10.768984912458174</v>
      </c>
      <c r="BH23">
        <f t="shared" si="44"/>
        <v>-56.60751719866158</v>
      </c>
    </row>
    <row r="24" spans="1:60" ht="12.75">
      <c r="A24">
        <v>8</v>
      </c>
      <c r="B24" t="s">
        <v>24</v>
      </c>
      <c r="C24" s="11">
        <v>0.5</v>
      </c>
      <c r="D24" s="12">
        <v>0.5</v>
      </c>
      <c r="E24" s="11">
        <v>1</v>
      </c>
      <c r="F24" s="12">
        <v>1</v>
      </c>
      <c r="G24" s="11">
        <v>0.5</v>
      </c>
      <c r="H24" s="12">
        <v>0.5</v>
      </c>
      <c r="I24" s="11">
        <v>0.5</v>
      </c>
      <c r="J24" s="12">
        <v>0</v>
      </c>
      <c r="K24" s="11">
        <v>0</v>
      </c>
      <c r="L24" s="12">
        <v>0.5</v>
      </c>
      <c r="M24" s="11">
        <v>1</v>
      </c>
      <c r="N24" s="12">
        <v>1</v>
      </c>
      <c r="O24" s="11">
        <v>1</v>
      </c>
      <c r="P24" s="12">
        <v>1</v>
      </c>
      <c r="Q24" s="11" t="s">
        <v>88</v>
      </c>
      <c r="R24" s="12" t="s">
        <v>88</v>
      </c>
      <c r="S24" s="13">
        <v>1</v>
      </c>
      <c r="T24" s="13">
        <v>1</v>
      </c>
      <c r="U24" s="11">
        <v>0</v>
      </c>
      <c r="V24" s="12">
        <v>1</v>
      </c>
      <c r="W24" s="13">
        <v>1</v>
      </c>
      <c r="X24" s="13">
        <v>1</v>
      </c>
      <c r="Y24" s="11">
        <v>1</v>
      </c>
      <c r="Z24" s="12">
        <v>1</v>
      </c>
      <c r="AA24">
        <f t="shared" si="33"/>
        <v>16</v>
      </c>
      <c r="AB24">
        <f>R29+Q29</f>
        <v>6</v>
      </c>
      <c r="AC24">
        <f t="shared" si="34"/>
        <v>73</v>
      </c>
      <c r="AD24">
        <f t="shared" si="40"/>
        <v>7.5</v>
      </c>
      <c r="AE24">
        <f>(C24+D24)*AA17+(E24+F24)*AA18+(G24+H24)*AA19+(I24+J24)*AA20+(K24+L24)*AA21+(M24+N24)*AA22+(O24+P24)*AA23+(S24+T24)*AA25+(U24+V24)*AA26+(W24+X24)*AA27+(Y24+Z24)*AA28</f>
        <v>131.25</v>
      </c>
      <c r="AF24" s="26">
        <f t="shared" si="35"/>
        <v>10</v>
      </c>
      <c r="AG24" s="26">
        <f t="shared" si="36"/>
        <v>6</v>
      </c>
      <c r="AH24" s="26"/>
      <c r="AI24" s="26">
        <f t="shared" si="41"/>
        <v>6</v>
      </c>
      <c r="AJ24" s="26">
        <f t="shared" si="42"/>
        <v>2487</v>
      </c>
      <c r="AK24" s="26">
        <v>1</v>
      </c>
      <c r="AL24">
        <f t="shared" si="37"/>
        <v>16.088124999999998</v>
      </c>
      <c r="AN24">
        <f t="shared" si="21"/>
        <v>0.5</v>
      </c>
      <c r="AO24">
        <f t="shared" si="22"/>
        <v>1</v>
      </c>
      <c r="AP24">
        <f t="shared" si="23"/>
        <v>0.5</v>
      </c>
      <c r="AQ24">
        <f t="shared" si="24"/>
        <v>0</v>
      </c>
      <c r="AR24">
        <f t="shared" si="25"/>
        <v>0</v>
      </c>
      <c r="AS24">
        <f t="shared" si="26"/>
        <v>1</v>
      </c>
      <c r="AT24">
        <f t="shared" si="27"/>
        <v>1</v>
      </c>
      <c r="AV24">
        <f t="shared" si="29"/>
        <v>1</v>
      </c>
      <c r="AW24">
        <f t="shared" si="38"/>
        <v>0.5</v>
      </c>
      <c r="AX24">
        <f t="shared" si="30"/>
        <v>1</v>
      </c>
      <c r="AY24">
        <f t="shared" si="31"/>
        <v>1</v>
      </c>
      <c r="AZ24">
        <v>2284</v>
      </c>
      <c r="BA24">
        <f>(IF(LARGE(AL17:AL28,1)=AL24,1,0)*1+IF(LARGE(AL17:AL28,2)=AL24,1,0)*2+IF(LARGE(AL17:AL28,3)=AL24,1,0)*3+IF(LARGE(AL17:AL28,4)=AL24,1,0)*4+IF(LARGE(AL17:AL28,5)=AL24,1,0)*5+IF(LARGE(AL17:AL28,6)=AL24,1,0)*6+IF(LARGE(AL17:AL28,7)=AL24,1,0)*7+IF(LARGE(AL17:AL28,8)=AL24,1,0)*8+IF(LARGE(AL17:AL28,9)=AL24,1,0)*9+IF(LARGE(AL17:AL28,10)=AL24,1,0)*10+IF(LARGE(AL17:AL28,11)=AL24,1,0)*11+IF(LARGE(AL17:AL28,12)=AL24,1,0)*12)</f>
        <v>6</v>
      </c>
      <c r="BB24">
        <f>(IF(LARGE(AL17:AL28,1)=AL24,1,0)*1+IF(LARGE(AL17:AL28,2)=AL24,1,0)*1+IF(LARGE(AL17:AL28,3)=AL24,1,0)*1+IF(LARGE(AL17:AL28,4)=AL24,1,0)*1+IF(LARGE(AL17:AL28,5)=AL24,1,0)*1+IF(LARGE(AL17:AL28,6)=AL24,1,0)*1+IF(LARGE(AL17:AL28,7)=AL24,1,0)*1+IF(LARGE(AL17:AL28,8)=AL24,1,0)*1+IF(LARGE(AL17:AL28,9)=AL24,1,0)*1+IF(LARGE(AL17:AL28,10)=AL24,1,0)*1+IF(LARGE(AL17:AL28,11)=AL24,1,0)*1+IF(LARGE(AL17:AL28,12)=AL24,1,0)*1)</f>
        <v>1</v>
      </c>
      <c r="BC24">
        <f t="shared" si="39"/>
        <v>10.088125</v>
      </c>
      <c r="BD24">
        <f>(IF(LARGE(BC17:BC28,1)=BC24,1,0)*1+IF(LARGE(BC17:BC28,2)=BC24,1,0)*2+IF(LARGE(BC17:BC28,3)=BC24,1,0)*3+IF(LARGE(BC17:BC28,4)=BC24,1,0)*4+IF(LARGE(BC17:BC28,5)=BC24,1,0)*5+IF(LARGE(BC17:BC28,6)=BC24,1,0)*6+IF(LARGE(BC17:BC28,7)=BC24,1,0)*7+IF(LARGE(BC17:BC28,8)=BC24,1,0)*8+IF(LARGE(BC17:BC28,9)=BC24,1,0)*9+IF(LARGE(BC17:BC28,10)=BC24,1,0)*10+IF(LARGE(BC17:BC28,11)=BC24,1,0)*11+IF(LARGE(BC17:BC28,12)=BC24,1,0)*12)</f>
        <v>6</v>
      </c>
      <c r="BE24">
        <f>(IF(LARGE(BC17:BC28,1)=BC24,1,0)*1+IF(LARGE(BC17:BC28,2)=BC24,1,0)*1+IF(LARGE(BC17:BC28,3)=BC24,1,0)*1+IF(LARGE(BC17:BC28,4)=BC24,1,0)*1+IF(LARGE(BC17:BC28,5)=BC24,1,0)*1+IF(LARGE(BC17:BC28,6)=BC24,1,0)*1+IF(LARGE(BC17:BC28,7)=BC24,1,0)*1+IF(LARGE(BC17:BC28,8)=BC24,1,0)*1+IF(LARGE(BC17:BC28,9)=BC24,1,0)*1+IF(LARGE(BC17:BC28,10)=BC24,1,0)*1+IF(LARGE(BC17:BC28,11)=BC24,1,0)*1+IF(LARGE(BC17:BC28,12)=BC24,1,0)*1)</f>
        <v>1</v>
      </c>
      <c r="BF24">
        <f>(SUM(AZ25:AZ28)+SUM(AZ17:AZ23))/11-AZ24</f>
        <v>42.18181818181802</v>
      </c>
      <c r="BG24">
        <f t="shared" si="43"/>
        <v>9.666505968736136</v>
      </c>
      <c r="BH24">
        <f t="shared" si="44"/>
        <v>202.67180900044366</v>
      </c>
    </row>
    <row r="25" spans="1:60" ht="12.75">
      <c r="A25">
        <v>9</v>
      </c>
      <c r="B25" t="s">
        <v>25</v>
      </c>
      <c r="C25" s="11">
        <v>0</v>
      </c>
      <c r="D25" s="12">
        <v>0</v>
      </c>
      <c r="E25" s="11">
        <v>0.5</v>
      </c>
      <c r="F25" s="12">
        <v>1</v>
      </c>
      <c r="G25" s="11">
        <v>0</v>
      </c>
      <c r="H25" s="12">
        <v>0</v>
      </c>
      <c r="I25" s="11">
        <v>0</v>
      </c>
      <c r="J25" s="12">
        <v>0</v>
      </c>
      <c r="K25" s="11">
        <v>1</v>
      </c>
      <c r="L25" s="12">
        <v>0</v>
      </c>
      <c r="M25" s="11">
        <v>1</v>
      </c>
      <c r="N25" s="12">
        <v>0</v>
      </c>
      <c r="O25" s="11">
        <v>0</v>
      </c>
      <c r="P25" s="12">
        <v>0</v>
      </c>
      <c r="Q25" s="11">
        <v>0</v>
      </c>
      <c r="R25" s="12">
        <v>0</v>
      </c>
      <c r="S25" s="13" t="s">
        <v>88</v>
      </c>
      <c r="T25" s="13" t="s">
        <v>88</v>
      </c>
      <c r="U25" s="11">
        <v>0</v>
      </c>
      <c r="V25" s="12">
        <v>0</v>
      </c>
      <c r="W25" s="13">
        <v>0</v>
      </c>
      <c r="X25" s="13">
        <v>0</v>
      </c>
      <c r="Y25" s="11">
        <v>1</v>
      </c>
      <c r="Z25" s="12">
        <v>1</v>
      </c>
      <c r="AA25">
        <f t="shared" si="33"/>
        <v>5.5</v>
      </c>
      <c r="AB25">
        <f>T29+S29</f>
        <v>16.5</v>
      </c>
      <c r="AC25">
        <f t="shared" si="34"/>
        <v>25</v>
      </c>
      <c r="AD25">
        <f t="shared" si="40"/>
        <v>3</v>
      </c>
      <c r="AE25">
        <f>(C25+D25)*AA17+(E25+F25)*AA18+(G25+H25)*AA19+(I25+J25)*AA20+(K25+L25)*AA21+(M25+N25)*AA22+(O25+P25)*AA23+(Q25+R25)*AA24+(U25+V25)*AA26+(W25+X25)*AA27+(Y25+Z25)*AA28</f>
        <v>31.5</v>
      </c>
      <c r="AF25" s="26">
        <f t="shared" si="35"/>
        <v>-11</v>
      </c>
      <c r="AG25" s="26">
        <f t="shared" si="36"/>
        <v>9</v>
      </c>
      <c r="AH25" s="26"/>
      <c r="AI25" s="26">
        <f t="shared" si="41"/>
        <v>9</v>
      </c>
      <c r="AJ25" s="26">
        <f t="shared" si="42"/>
        <v>2151</v>
      </c>
      <c r="AK25" s="26">
        <v>1</v>
      </c>
      <c r="AL25">
        <f t="shared" si="37"/>
        <v>5.53315</v>
      </c>
      <c r="AN25">
        <f t="shared" si="21"/>
        <v>0</v>
      </c>
      <c r="AO25">
        <f t="shared" si="22"/>
        <v>1</v>
      </c>
      <c r="AP25">
        <f t="shared" si="23"/>
        <v>0</v>
      </c>
      <c r="AQ25">
        <f t="shared" si="24"/>
        <v>0</v>
      </c>
      <c r="AR25">
        <f t="shared" si="25"/>
        <v>0.5</v>
      </c>
      <c r="AS25">
        <f t="shared" si="26"/>
        <v>0.5</v>
      </c>
      <c r="AT25">
        <f t="shared" si="27"/>
        <v>0</v>
      </c>
      <c r="AU25">
        <f t="shared" si="28"/>
        <v>0</v>
      </c>
      <c r="AW25">
        <f t="shared" si="38"/>
        <v>0</v>
      </c>
      <c r="AX25">
        <f t="shared" si="30"/>
        <v>0</v>
      </c>
      <c r="AY25">
        <f t="shared" si="31"/>
        <v>1</v>
      </c>
      <c r="AZ25">
        <v>2284</v>
      </c>
      <c r="BA25">
        <f>(IF(LARGE(AL17:AL28,1)=AL25,1,0)*1+IF(LARGE(AL17:AL28,2)=AL25,1,0)*2+IF(LARGE(AL17:AL28,3)=AL25,1,0)*3+IF(LARGE(AL17:AL28,4)=AL25,1,0)*4+IF(LARGE(AL17:AL28,5)=AL25,1,0)*5+IF(LARGE(AL17:AL28,6)=AL25,1,0)*6+IF(LARGE(AL17:AL28,7)=AL25,1,0)*7+IF(LARGE(AL17:AL28,8)=AL25,1,0)*8+IF(LARGE(AL17:AL28,9)=AL25,1,0)*9+IF(LARGE(AL17:AL28,10)=AL25,1,0)*10+IF(LARGE(AL17:AL28,11)=AL25,1,0)*11+IF(LARGE(AL17:AL28,12)=AL25,1,0)*12)</f>
        <v>9</v>
      </c>
      <c r="BB25">
        <f>(IF(LARGE(AL17:AL28,1)=AL25,1,0)*1+IF(LARGE(AL17:AL28,2)=AL25,1,0)*1+IF(LARGE(AL17:AL28,3)=AL25,1,0)*1+IF(LARGE(AL17:AL28,4)=AL25,1,0)*1+IF(LARGE(AL17:AL28,5)=AL25,1,0)*1+IF(LARGE(AL17:AL28,6)=AL25,1,0)*1+IF(LARGE(AL17:AL28,7)=AL25,1,0)*1+IF(LARGE(AL17:AL28,8)=AL25,1,0)*1+IF(LARGE(AL17:AL28,9)=AL25,1,0)*1+IF(LARGE(AL17:AL28,10)=AL25,1,0)*1+IF(LARGE(AL17:AL28,11)=AL25,1,0)*1+IF(LARGE(AL17:AL28,12)=AL25,1,0)*1)</f>
        <v>1</v>
      </c>
      <c r="BC25">
        <f t="shared" si="39"/>
        <v>-10.96685</v>
      </c>
      <c r="BD25">
        <f>(IF(LARGE(BC17:BC28,1)=BC25,1,0)*1+IF(LARGE(BC17:BC28,2)=BC25,1,0)*2+IF(LARGE(BC17:BC28,3)=BC25,1,0)*3+IF(LARGE(BC17:BC28,4)=BC25,1,0)*4+IF(LARGE(BC17:BC28,5)=BC25,1,0)*5+IF(LARGE(BC17:BC28,6)=BC25,1,0)*6+IF(LARGE(BC17:BC28,7)=BC25,1,0)*7+IF(LARGE(BC17:BC28,8)=BC25,1,0)*8+IF(LARGE(BC17:BC28,9)=BC25,1,0)*9+IF(LARGE(BC17:BC28,10)=BC25,1,0)*10+IF(LARGE(BC17:BC28,11)=BC25,1,0)*11+IF(LARGE(BC17:BC28,12)=BC25,1,0)*12)</f>
        <v>9</v>
      </c>
      <c r="BE25">
        <f>(IF(LARGE(BC17:BC28,1)=BC25,1,0)*1+IF(LARGE(BC17:BC28,2)=BC25,1,0)*1+IF(LARGE(BC17:BC28,3)=BC25,1,0)*1+IF(LARGE(BC17:BC28,4)=BC25,1,0)*1+IF(LARGE(BC17:BC28,5)=BC25,1,0)*1+IF(LARGE(BC17:BC28,6)=BC25,1,0)*1+IF(LARGE(BC17:BC28,7)=BC25,1,0)*1+IF(LARGE(BC17:BC28,8)=BC25,1,0)*1+IF(LARGE(BC17:BC28,9)=BC25,1,0)*1+IF(LARGE(BC17:BC28,10)=BC25,1,0)*1+IF(LARGE(BC17:BC28,11)=BC25,1,0)*1+IF(LARGE(BC17:BC28,12)=BC25,1,0)*1)</f>
        <v>1</v>
      </c>
      <c r="BF25">
        <f>(SUM(AZ26:AZ28)+SUM(AZ17:AZ24))/11-AZ25</f>
        <v>42.18181818181802</v>
      </c>
      <c r="BG25">
        <f t="shared" si="43"/>
        <v>9.666505968736136</v>
      </c>
      <c r="BH25">
        <f t="shared" si="44"/>
        <v>-133.32819099955634</v>
      </c>
    </row>
    <row r="26" spans="1:60" ht="12.75">
      <c r="A26">
        <v>10</v>
      </c>
      <c r="B26" t="s">
        <v>26</v>
      </c>
      <c r="C26" s="11">
        <v>0.5</v>
      </c>
      <c r="D26" s="12">
        <v>1</v>
      </c>
      <c r="E26" s="11">
        <v>1</v>
      </c>
      <c r="F26" s="12">
        <v>1</v>
      </c>
      <c r="G26" s="11">
        <v>0.5</v>
      </c>
      <c r="H26" s="12">
        <v>0</v>
      </c>
      <c r="I26" s="11">
        <v>0.5</v>
      </c>
      <c r="J26" s="12">
        <v>0</v>
      </c>
      <c r="K26" s="11">
        <v>0.5</v>
      </c>
      <c r="L26" s="12">
        <v>1</v>
      </c>
      <c r="M26" s="11">
        <v>1</v>
      </c>
      <c r="N26" s="12">
        <v>1</v>
      </c>
      <c r="O26" s="11">
        <v>1</v>
      </c>
      <c r="P26" s="12">
        <v>1</v>
      </c>
      <c r="Q26" s="11">
        <v>0</v>
      </c>
      <c r="R26" s="12">
        <v>1</v>
      </c>
      <c r="S26" s="13">
        <v>1</v>
      </c>
      <c r="T26" s="13">
        <v>1</v>
      </c>
      <c r="U26" s="11" t="s">
        <v>88</v>
      </c>
      <c r="V26" s="12" t="s">
        <v>88</v>
      </c>
      <c r="W26" s="13">
        <v>0.5</v>
      </c>
      <c r="X26" s="13">
        <v>0.5</v>
      </c>
      <c r="Y26" s="11">
        <v>1</v>
      </c>
      <c r="Z26" s="12">
        <v>1</v>
      </c>
      <c r="AA26">
        <f t="shared" si="33"/>
        <v>16</v>
      </c>
      <c r="AB26">
        <f>V29+U29</f>
        <v>6</v>
      </c>
      <c r="AC26">
        <f t="shared" si="34"/>
        <v>73</v>
      </c>
      <c r="AD26">
        <f t="shared" si="40"/>
        <v>8</v>
      </c>
      <c r="AE26">
        <f>(C26+D26)*AA17+(E26+F26)*AA18+(G26+H26)*AA19+(I26+J26)*AA20+(K26+L26)*AA21+(M26+N26)*AA22+(O26+P26)*AA23+(Q26+R26)*AA24+(S26+T26)*AA25+(W26+X26)*AA27+(Y26+Z26)*AA28</f>
        <v>138.5</v>
      </c>
      <c r="AF26" s="26">
        <f t="shared" si="35"/>
        <v>10</v>
      </c>
      <c r="AG26" s="26">
        <f t="shared" si="36"/>
        <v>5</v>
      </c>
      <c r="AH26" s="26"/>
      <c r="AI26" s="26">
        <f t="shared" si="41"/>
        <v>5</v>
      </c>
      <c r="AJ26" s="26">
        <f t="shared" si="42"/>
        <v>2487</v>
      </c>
      <c r="AK26" s="26">
        <v>1</v>
      </c>
      <c r="AL26">
        <f t="shared" si="37"/>
        <v>16.09385</v>
      </c>
      <c r="AN26">
        <f t="shared" si="21"/>
        <v>1</v>
      </c>
      <c r="AO26">
        <f t="shared" si="22"/>
        <v>1</v>
      </c>
      <c r="AP26">
        <f t="shared" si="23"/>
        <v>0</v>
      </c>
      <c r="AQ26">
        <f t="shared" si="24"/>
        <v>0</v>
      </c>
      <c r="AR26">
        <f t="shared" si="25"/>
        <v>1</v>
      </c>
      <c r="AS26">
        <f t="shared" si="26"/>
        <v>1</v>
      </c>
      <c r="AT26">
        <f t="shared" si="27"/>
        <v>1</v>
      </c>
      <c r="AU26">
        <f t="shared" si="28"/>
        <v>0.5</v>
      </c>
      <c r="AV26">
        <f t="shared" si="29"/>
        <v>1</v>
      </c>
      <c r="AX26">
        <f t="shared" si="30"/>
        <v>0.5</v>
      </c>
      <c r="AY26">
        <f t="shared" si="31"/>
        <v>1</v>
      </c>
      <c r="AZ26">
        <v>2280</v>
      </c>
      <c r="BA26">
        <f>(IF(LARGE(AL17:AL28,1)=AL26,1,0)*1+IF(LARGE(AL17:AL28,2)=AL26,1,0)*2+IF(LARGE(AL17:AL28,3)=AL26,1,0)*3+IF(LARGE(AL17:AL28,4)=AL26,1,0)*4+IF(LARGE(AL17:AL28,5)=AL26,1,0)*5+IF(LARGE(AL17:AL28,6)=AL26,1,0)*6+IF(LARGE(AL17:AL28,7)=AL26,1,0)*7+IF(LARGE(AL17:AL28,8)=AL26,1,0)*8+IF(LARGE(AL17:AL28,9)=AL26,1,0)*9+IF(LARGE(AL17:AL28,10)=AL26,1,0)*10+IF(LARGE(AL17:AL28,11)=AL26,1,0)*11+IF(LARGE(AL17:AL28,12)=AL26,1,0)*12)</f>
        <v>5</v>
      </c>
      <c r="BB26">
        <f>(IF(LARGE(AL17:AL28,1)=AL26,1,0)*1+IF(LARGE(AL17:AL28,2)=AL26,1,0)*1+IF(LARGE(AL17:AL28,3)=AL26,1,0)*1+IF(LARGE(AL17:AL28,4)=AL26,1,0)*1+IF(LARGE(AL17:AL28,5)=AL26,1,0)*1+IF(LARGE(AL17:AL28,6)=AL26,1,0)*1+IF(LARGE(AL17:AL28,7)=AL26,1,0)*1+IF(LARGE(AL17:AL28,8)=AL26,1,0)*1+IF(LARGE(AL17:AL28,9)=AL26,1,0)*1+IF(LARGE(AL17:AL28,10)=AL26,1,0)*1+IF(LARGE(AL17:AL28,11)=AL26,1,0)*1+IF(LARGE(AL17:AL28,12)=AL26,1,0)*1)</f>
        <v>1</v>
      </c>
      <c r="BC26">
        <f t="shared" si="39"/>
        <v>10.09385</v>
      </c>
      <c r="BD26">
        <f>(IF(LARGE(BC17:BC28,1)=BC26,1,0)*1+IF(LARGE(BC17:BC28,2)=BC26,1,0)*2+IF(LARGE(BC17:BC28,3)=BC26,1,0)*3+IF(LARGE(BC17:BC28,4)=BC26,1,0)*4+IF(LARGE(BC17:BC28,5)=BC26,1,0)*5+IF(LARGE(BC17:BC28,6)=BC26,1,0)*6+IF(LARGE(BC17:BC28,7)=BC26,1,0)*7+IF(LARGE(BC17:BC28,8)=BC26,1,0)*8+IF(LARGE(BC17:BC28,9)=BC26,1,0)*9+IF(LARGE(BC17:BC28,10)=BC26,1,0)*10+IF(LARGE(BC17:BC28,11)=BC26,1,0)*11+IF(LARGE(BC17:BC28,12)=BC26,1,0)*12)</f>
        <v>5</v>
      </c>
      <c r="BE26">
        <f>(IF(LARGE(BC17:BC28,1)=BC26,1,0)*1+IF(LARGE(BC17:BC28,2)=BC26,1,0)*1+IF(LARGE(BC17:BC28,3)=BC26,1,0)*1+IF(LARGE(BC17:BC28,4)=BC26,1,0)*1+IF(LARGE(BC17:BC28,5)=BC26,1,0)*1+IF(LARGE(BC17:BC28,6)=BC26,1,0)*1+IF(LARGE(BC17:BC28,7)=BC26,1,0)*1+IF(LARGE(BC17:BC28,8)=BC26,1,0)*1+IF(LARGE(BC17:BC28,9)=BC26,1,0)*1+IF(LARGE(BC17:BC28,10)=BC26,1,0)*1+IF(LARGE(BC17:BC28,11)=BC26,1,0)*1+IF(LARGE(BC17:BC28,12)=BC26,1,0)*1)</f>
        <v>1</v>
      </c>
      <c r="BF26">
        <f>(SUM(AZ27:AZ28)+SUM(AZ17:AZ25))/11-AZ26</f>
        <v>46.545454545454504</v>
      </c>
      <c r="BG26">
        <f t="shared" si="43"/>
        <v>9.530129393346222</v>
      </c>
      <c r="BH26">
        <f t="shared" si="44"/>
        <v>207.0358594129209</v>
      </c>
    </row>
    <row r="27" spans="1:60" ht="12.75">
      <c r="A27">
        <v>11</v>
      </c>
      <c r="B27" t="s">
        <v>27</v>
      </c>
      <c r="C27" s="11">
        <v>0</v>
      </c>
      <c r="D27" s="12">
        <v>0</v>
      </c>
      <c r="E27" s="11">
        <v>0.5</v>
      </c>
      <c r="F27" s="12">
        <v>1</v>
      </c>
      <c r="G27" s="11">
        <v>0</v>
      </c>
      <c r="H27" s="12">
        <v>0</v>
      </c>
      <c r="I27" s="11">
        <v>0</v>
      </c>
      <c r="J27" s="12">
        <v>0</v>
      </c>
      <c r="K27" s="11">
        <v>0</v>
      </c>
      <c r="L27" s="12">
        <v>0</v>
      </c>
      <c r="M27" s="11">
        <v>1</v>
      </c>
      <c r="N27" s="12">
        <v>1</v>
      </c>
      <c r="O27" s="11">
        <v>0</v>
      </c>
      <c r="P27" s="12">
        <v>1</v>
      </c>
      <c r="Q27" s="11">
        <v>0</v>
      </c>
      <c r="R27" s="12">
        <v>0</v>
      </c>
      <c r="S27" s="13">
        <v>1</v>
      </c>
      <c r="T27" s="13">
        <v>1</v>
      </c>
      <c r="U27" s="11">
        <v>0.5</v>
      </c>
      <c r="V27" s="12">
        <v>0.5</v>
      </c>
      <c r="W27" s="13" t="s">
        <v>88</v>
      </c>
      <c r="X27" s="13" t="s">
        <v>88</v>
      </c>
      <c r="Y27" s="11">
        <v>0</v>
      </c>
      <c r="Z27" s="12">
        <v>1</v>
      </c>
      <c r="AA27">
        <f t="shared" si="33"/>
        <v>8.5</v>
      </c>
      <c r="AB27">
        <f>X29+W29</f>
        <v>13.5</v>
      </c>
      <c r="AC27">
        <f t="shared" si="34"/>
        <v>39</v>
      </c>
      <c r="AD27">
        <f t="shared" si="40"/>
        <v>4.5</v>
      </c>
      <c r="AE27">
        <f>(C27+D27)*AA17+(E27+F27)*AA18+(G27+H27)*AA19+(I27+J27)*AA20+(K27+L27)*AA21+(M27+N27)*AA22+(O27+P27)*AA23+(Q27+R27)*AA24+(S27+T27)*AA25+(U27+V27)*AA26+(Y27+Z27)*AA28</f>
        <v>47.5</v>
      </c>
      <c r="AF27" s="26">
        <f t="shared" si="35"/>
        <v>-5</v>
      </c>
      <c r="AG27" s="26">
        <f t="shared" si="36"/>
        <v>8</v>
      </c>
      <c r="AH27" s="26"/>
      <c r="AI27" s="26">
        <f t="shared" si="41"/>
        <v>8</v>
      </c>
      <c r="AJ27" s="26">
        <f t="shared" si="42"/>
        <v>2248</v>
      </c>
      <c r="AK27" s="26">
        <v>1</v>
      </c>
      <c r="AL27">
        <f t="shared" si="37"/>
        <v>8.54975</v>
      </c>
      <c r="AN27">
        <f t="shared" si="21"/>
        <v>0</v>
      </c>
      <c r="AO27">
        <f t="shared" si="22"/>
        <v>1</v>
      </c>
      <c r="AP27">
        <f t="shared" si="23"/>
        <v>0</v>
      </c>
      <c r="AQ27">
        <f t="shared" si="24"/>
        <v>0</v>
      </c>
      <c r="AR27">
        <f t="shared" si="25"/>
        <v>0</v>
      </c>
      <c r="AS27">
        <f t="shared" si="26"/>
        <v>1</v>
      </c>
      <c r="AT27">
        <f t="shared" si="27"/>
        <v>0.5</v>
      </c>
      <c r="AU27">
        <f t="shared" si="28"/>
        <v>0</v>
      </c>
      <c r="AV27">
        <f t="shared" si="29"/>
        <v>1</v>
      </c>
      <c r="AW27">
        <f t="shared" si="38"/>
        <v>0.5</v>
      </c>
      <c r="AY27">
        <f t="shared" si="31"/>
        <v>0.5</v>
      </c>
      <c r="AZ27">
        <v>2274</v>
      </c>
      <c r="BA27">
        <f>(IF(LARGE(AL17:AL28,1)=AL27,1,0)*1+IF(LARGE(AL17:AL28,2)=AL27,1,0)*2+IF(LARGE(AL17:AL28,3)=AL27,1,0)*3+IF(LARGE(AL17:AL28,4)=AL27,1,0)*4+IF(LARGE(AL17:AL28,5)=AL27,1,0)*5+IF(LARGE(AL17:AL28,6)=AL27,1,0)*6+IF(LARGE(AL17:AL28,7)=AL27,1,0)*7+IF(LARGE(AL17:AL28,8)=AL27,1,0)*8+IF(LARGE(AL17:AL28,9)=AL27,1,0)*9+IF(LARGE(AL17:AL28,10)=AL27,1,0)*10+IF(LARGE(AL17:AL28,11)=AL27,1,0)*11+IF(LARGE(AL17:AL28,12)=AL27,1,0)*12)</f>
        <v>8</v>
      </c>
      <c r="BB27">
        <f>(IF(LARGE(AL17:AL28,1)=AL27,1,0)*1+IF(LARGE(AL17:AL28,2)=AL27,1,0)*1+IF(LARGE(AL17:AL28,3)=AL27,1,0)*1+IF(LARGE(AL17:AL28,4)=AL27,1,0)*1+IF(LARGE(AL17:AL28,5)=AL27,1,0)*1+IF(LARGE(AL17:AL28,6)=AL27,1,0)*1+IF(LARGE(AL17:AL28,7)=AL27,1,0)*1+IF(LARGE(AL17:AL28,8)=AL27,1,0)*1+IF(LARGE(AL17:AL28,9)=AL27,1,0)*1+IF(LARGE(AL17:AL28,10)=AL27,1,0)*1+IF(LARGE(AL17:AL28,11)=AL27,1,0)*1+IF(LARGE(AL17:AL28,12)=AL27,1,0)*1)</f>
        <v>1</v>
      </c>
      <c r="BC27">
        <f t="shared" si="39"/>
        <v>-4.9502500000000005</v>
      </c>
      <c r="BD27">
        <f>(IF(LARGE(BC17:BC28,1)=BC27,1,0)*1+IF(LARGE(BC17:BC28,2)=BC27,1,0)*2+IF(LARGE(BC17:BC28,3)=BC27,1,0)*3+IF(LARGE(BC17:BC28,4)=BC27,1,0)*4+IF(LARGE(BC17:BC28,5)=BC27,1,0)*5+IF(LARGE(BC17:BC28,6)=BC27,1,0)*6+IF(LARGE(BC17:BC28,7)=BC27,1,0)*7+IF(LARGE(BC17:BC28,8)=BC27,1,0)*8+IF(LARGE(BC17:BC28,9)=BC27,1,0)*9+IF(LARGE(BC17:BC28,10)=BC27,1,0)*10+IF(LARGE(BC17:BC28,11)=BC27,1,0)*11+IF(LARGE(BC17:BC28,12)=BC27,1,0)*12)</f>
        <v>8</v>
      </c>
      <c r="BE27">
        <f>(IF(LARGE(BC17:BC28,1)=BC27,1,0)*1+IF(LARGE(BC17:BC28,2)=BC27,1,0)*1+IF(LARGE(BC17:BC28,3)=BC27,1,0)*1+IF(LARGE(BC17:BC28,4)=BC27,1,0)*1+IF(LARGE(BC17:BC28,5)=BC27,1,0)*1+IF(LARGE(BC17:BC28,6)=BC27,1,0)*1+IF(LARGE(BC17:BC28,7)=BC27,1,0)*1+IF(LARGE(BC17:BC28,8)=BC27,1,0)*1+IF(LARGE(BC17:BC28,9)=BC27,1,0)*1+IF(LARGE(BC17:BC28,10)=BC27,1,0)*1+IF(LARGE(BC17:BC28,11)=BC27,1,0)*1+IF(LARGE(BC17:BC28,12)=BC27,1,0)*1)</f>
        <v>1</v>
      </c>
      <c r="BF27">
        <f>(SUM(AZ28)+SUM(AZ17:AZ26))/11-AZ27</f>
        <v>53.09090909090901</v>
      </c>
      <c r="BG27">
        <f t="shared" si="43"/>
        <v>9.326436991872136</v>
      </c>
      <c r="BH27">
        <f t="shared" si="44"/>
        <v>-26.445983739908343</v>
      </c>
    </row>
    <row r="28" spans="1:60" ht="12.75">
      <c r="A28" s="9">
        <v>12</v>
      </c>
      <c r="B28" s="9" t="s">
        <v>28</v>
      </c>
      <c r="C28" s="17">
        <v>0</v>
      </c>
      <c r="D28" s="18">
        <v>0</v>
      </c>
      <c r="E28" s="17">
        <v>1</v>
      </c>
      <c r="F28" s="18">
        <v>1</v>
      </c>
      <c r="G28" s="17">
        <v>0</v>
      </c>
      <c r="H28" s="18">
        <v>0</v>
      </c>
      <c r="I28" s="17">
        <v>0</v>
      </c>
      <c r="J28" s="18">
        <v>0</v>
      </c>
      <c r="K28" s="17">
        <v>0</v>
      </c>
      <c r="L28" s="18">
        <v>0</v>
      </c>
      <c r="M28" s="17">
        <v>1</v>
      </c>
      <c r="N28" s="18">
        <v>1</v>
      </c>
      <c r="O28" s="17">
        <v>0</v>
      </c>
      <c r="P28" s="18">
        <v>0</v>
      </c>
      <c r="Q28" s="17">
        <v>0</v>
      </c>
      <c r="R28" s="18">
        <v>0</v>
      </c>
      <c r="S28" s="19">
        <v>0</v>
      </c>
      <c r="T28" s="19">
        <v>0</v>
      </c>
      <c r="U28" s="17">
        <v>0</v>
      </c>
      <c r="V28" s="18">
        <v>0</v>
      </c>
      <c r="W28" s="19">
        <v>1</v>
      </c>
      <c r="X28" s="19">
        <v>0</v>
      </c>
      <c r="Y28" s="17" t="s">
        <v>88</v>
      </c>
      <c r="Z28" s="18" t="s">
        <v>88</v>
      </c>
      <c r="AA28">
        <f t="shared" si="33"/>
        <v>5</v>
      </c>
      <c r="AB28">
        <f>Z29+Y29</f>
        <v>17</v>
      </c>
      <c r="AC28">
        <f t="shared" si="34"/>
        <v>23</v>
      </c>
      <c r="AD28">
        <f t="shared" si="40"/>
        <v>2.5</v>
      </c>
      <c r="AE28">
        <f>(C28+D28)*AA17+(E28+F28)*AA18+(G28+H28)*AA19+(I28+J28)*AA20+(K28+L28)*AA21+(M28+N28)*AA22+(O28+P28)*AA23+(Q28+R28)*AA24+(S28+T28)*AA25+(U28+V28)*AA26+(W28+X28)*AA27</f>
        <v>16.5</v>
      </c>
      <c r="AF28" s="26">
        <f t="shared" si="35"/>
        <v>-12</v>
      </c>
      <c r="AG28" s="26">
        <f t="shared" si="36"/>
        <v>10</v>
      </c>
      <c r="AH28" s="26"/>
      <c r="AI28" s="26">
        <f t="shared" si="41"/>
        <v>10</v>
      </c>
      <c r="AJ28" s="26">
        <f t="shared" si="42"/>
        <v>2129</v>
      </c>
      <c r="AK28" s="26">
        <v>1</v>
      </c>
      <c r="AL28">
        <f t="shared" si="37"/>
        <v>5.02665</v>
      </c>
      <c r="AN28">
        <f t="shared" si="21"/>
        <v>0</v>
      </c>
      <c r="AO28">
        <f t="shared" si="22"/>
        <v>1</v>
      </c>
      <c r="AP28">
        <f t="shared" si="23"/>
        <v>0</v>
      </c>
      <c r="AQ28">
        <f t="shared" si="24"/>
        <v>0</v>
      </c>
      <c r="AR28">
        <f t="shared" si="25"/>
        <v>0</v>
      </c>
      <c r="AS28">
        <f t="shared" si="26"/>
        <v>1</v>
      </c>
      <c r="AT28">
        <f t="shared" si="27"/>
        <v>0</v>
      </c>
      <c r="AU28">
        <f t="shared" si="28"/>
        <v>0</v>
      </c>
      <c r="AV28">
        <f t="shared" si="29"/>
        <v>0</v>
      </c>
      <c r="AW28">
        <f t="shared" si="38"/>
        <v>0</v>
      </c>
      <c r="AX28">
        <f t="shared" si="30"/>
        <v>0.5</v>
      </c>
      <c r="AZ28">
        <v>2130</v>
      </c>
      <c r="BA28">
        <f>(IF(LARGE(AL17:AL28,1)=AL28,1,0)*1+IF(LARGE(AL17:AL28,2)=AL28,1,0)*2+IF(LARGE(AL17:AL28,3)=AL28,1,0)*3+IF(LARGE(AL17:AL28,4)=AL28,1,0)*4+IF(LARGE(AL17:AL28,5)=AL28,1,0)*5+IF(LARGE(AL17:AL28,6)=AL28,1,0)*6+IF(LARGE(AL17:AL28,7)=AL28,1,0)*7+IF(LARGE(AL17:AL28,8)=AL28,1,0)*8+IF(LARGE(AL17:AL28,9)=AL28,1,0)*9+IF(LARGE(AL17:AL28,10)=AL28,1,0)*10+IF(LARGE(AL17:AL28,11)=AL28,1,0)*11+IF(LARGE(AL17:AL28,12)=AL28,1,0)*12)</f>
        <v>10</v>
      </c>
      <c r="BB28">
        <f>(IF(LARGE(AL17:AL28,1)=AL28,1,0)*1+IF(LARGE(AL17:AL28,2)=AL28,1,0)*1+IF(LARGE(AL17:AL28,3)=AL28,1,0)*1+IF(LARGE(AL17:AL28,4)=AL28,1,0)*1+IF(LARGE(AL17:AL28,5)=AL28,1,0)*1+IF(LARGE(AL17:AL28,6)=AL28,1,0)*1+IF(LARGE(AL17:AL28,7)=AL28,1,0)*1+IF(LARGE(AL17:AL28,8)=AL28,1,0)*1+IF(LARGE(AL17:AL28,9)=AL28,1,0)*1+IF(LARGE(AL17:AL28,10)=AL28,1,0)*1+IF(LARGE(AL17:AL28,11)=AL28,1,0)*1+IF(LARGE(AL17:AL28,12)=AL28,1,0)*1)</f>
        <v>1</v>
      </c>
      <c r="BC28">
        <f t="shared" si="39"/>
        <v>-11.97335</v>
      </c>
      <c r="BD28">
        <f>(IF(LARGE(BC17:BC28,1)=BC28,1,0)*1+IF(LARGE(BC17:BC28,2)=BC28,1,0)*2+IF(LARGE(BC17:BC28,3)=BC28,1,0)*3+IF(LARGE(BC17:BC28,4)=BC28,1,0)*4+IF(LARGE(BC17:BC28,5)=BC28,1,0)*5+IF(LARGE(BC17:BC28,6)=BC28,1,0)*6+IF(LARGE(BC17:BC28,7)=BC28,1,0)*7+IF(LARGE(BC17:BC28,8)=BC28,1,0)*8+IF(LARGE(BC17:BC28,9)=BC28,1,0)*9+IF(LARGE(BC17:BC28,10)=BC28,1,0)*10+IF(LARGE(BC17:BC28,11)=BC28,1,0)*11+IF(LARGE(BC17:BC28,12)=BC28,1,0)*12)</f>
        <v>10</v>
      </c>
      <c r="BE28">
        <f>(IF(LARGE(BC17:BC28,1)=BC28,1,0)*1+IF(LARGE(BC17:BC28,2)=BC28,1,0)*1+IF(LARGE(BC17:BC28,3)=BC28,1,0)*1+IF(LARGE(BC17:BC28,4)=BC28,1,0)*1+IF(LARGE(BC17:BC28,5)=BC28,1,0)*1+IF(LARGE(BC17:BC28,6)=BC28,1,0)*1+IF(LARGE(BC17:BC28,7)=BC28,1,0)*1+IF(LARGE(BC17:BC28,8)=BC28,1,0)*1+IF(LARGE(BC17:BC28,9)=BC28,1,0)*1+IF(LARGE(BC17:BC28,10)=BC28,1,0)*1+IF(LARGE(BC17:BC28,11)=BC28,1,0)*1+IF(LARGE(BC17:BC28,12)=BC28,1,0)*1)</f>
        <v>1</v>
      </c>
      <c r="BF28">
        <f>(SUM(AZ17:AZ27))/11-AZ28</f>
        <v>210.18181818181802</v>
      </c>
      <c r="BG28">
        <f t="shared" si="43"/>
        <v>5.037644910268644</v>
      </c>
      <c r="BH28">
        <f t="shared" si="44"/>
        <v>-1.2046371285966018</v>
      </c>
    </row>
    <row r="29" spans="1:37" ht="12.75">
      <c r="A29">
        <f>ROUND(AA29/(132)*100,0)</f>
        <v>100</v>
      </c>
      <c r="C29" s="11">
        <f aca="true" t="shared" si="45" ref="C29:AB29">SUM(C17:C28)</f>
        <v>2</v>
      </c>
      <c r="D29" s="12">
        <f t="shared" si="45"/>
        <v>3</v>
      </c>
      <c r="E29" s="11">
        <f t="shared" si="45"/>
        <v>9</v>
      </c>
      <c r="F29" s="12">
        <f t="shared" si="45"/>
        <v>10</v>
      </c>
      <c r="G29" s="11">
        <f t="shared" si="45"/>
        <v>2.5</v>
      </c>
      <c r="H29" s="12">
        <f t="shared" si="45"/>
        <v>2</v>
      </c>
      <c r="I29" s="11">
        <f t="shared" si="45"/>
        <v>2.5</v>
      </c>
      <c r="J29" s="12">
        <f t="shared" si="45"/>
        <v>2</v>
      </c>
      <c r="K29" s="15">
        <f t="shared" si="45"/>
        <v>2.5</v>
      </c>
      <c r="L29" s="12">
        <f t="shared" si="45"/>
        <v>3.5</v>
      </c>
      <c r="M29" s="11">
        <f t="shared" si="45"/>
        <v>11</v>
      </c>
      <c r="N29" s="12">
        <f t="shared" si="45"/>
        <v>10</v>
      </c>
      <c r="O29" s="11">
        <f t="shared" si="45"/>
        <v>6</v>
      </c>
      <c r="P29" s="12">
        <f t="shared" si="45"/>
        <v>7</v>
      </c>
      <c r="Q29" s="11">
        <f t="shared" si="45"/>
        <v>2.5</v>
      </c>
      <c r="R29" s="12">
        <f t="shared" si="45"/>
        <v>3.5</v>
      </c>
      <c r="S29" s="13">
        <f t="shared" si="45"/>
        <v>9</v>
      </c>
      <c r="T29" s="13">
        <f t="shared" si="45"/>
        <v>7.5</v>
      </c>
      <c r="U29" s="11">
        <f t="shared" si="45"/>
        <v>2.5</v>
      </c>
      <c r="V29" s="12">
        <f t="shared" si="45"/>
        <v>3.5</v>
      </c>
      <c r="W29" s="13">
        <f t="shared" si="45"/>
        <v>6.5</v>
      </c>
      <c r="X29" s="13">
        <f t="shared" si="45"/>
        <v>7</v>
      </c>
      <c r="Y29" s="11">
        <f t="shared" si="45"/>
        <v>8</v>
      </c>
      <c r="Z29" s="12">
        <f t="shared" si="45"/>
        <v>9</v>
      </c>
      <c r="AA29" s="23">
        <f t="shared" si="45"/>
        <v>132</v>
      </c>
      <c r="AB29" s="23">
        <f t="shared" si="45"/>
        <v>132</v>
      </c>
      <c r="AF29" s="26"/>
      <c r="AG29" s="26"/>
      <c r="AH29" s="26"/>
      <c r="AI29" s="26"/>
      <c r="AJ29" s="26"/>
      <c r="AK29" s="26"/>
    </row>
    <row r="30" spans="32:37" ht="12.75">
      <c r="AF30" s="26"/>
      <c r="AG30" s="26"/>
      <c r="AH30" s="26"/>
      <c r="AI30" s="26"/>
      <c r="AJ30" s="26"/>
      <c r="AK30" s="26"/>
    </row>
    <row r="31" spans="1:37" ht="12.75">
      <c r="A31" s="4" t="s">
        <v>12</v>
      </c>
      <c r="B31" s="4"/>
      <c r="C31" s="7">
        <v>1</v>
      </c>
      <c r="D31" s="8">
        <v>1</v>
      </c>
      <c r="E31" s="7">
        <v>2</v>
      </c>
      <c r="F31" s="8">
        <v>2</v>
      </c>
      <c r="G31" s="7">
        <v>3</v>
      </c>
      <c r="H31" s="8">
        <v>3</v>
      </c>
      <c r="I31" s="7">
        <v>4</v>
      </c>
      <c r="J31" s="8">
        <v>4</v>
      </c>
      <c r="K31" s="7">
        <v>5</v>
      </c>
      <c r="L31" s="8">
        <v>5</v>
      </c>
      <c r="M31" s="7">
        <v>6</v>
      </c>
      <c r="N31" s="8">
        <v>6</v>
      </c>
      <c r="O31" s="7">
        <v>7</v>
      </c>
      <c r="P31" s="8">
        <v>7</v>
      </c>
      <c r="Q31" s="7">
        <v>8</v>
      </c>
      <c r="R31" s="8">
        <v>8</v>
      </c>
      <c r="S31" s="4">
        <v>9</v>
      </c>
      <c r="T31" s="4">
        <v>9</v>
      </c>
      <c r="U31" s="7">
        <v>10</v>
      </c>
      <c r="V31" s="8">
        <v>10</v>
      </c>
      <c r="W31" s="4">
        <v>11</v>
      </c>
      <c r="X31" s="4">
        <v>11</v>
      </c>
      <c r="Y31" s="7">
        <v>12</v>
      </c>
      <c r="Z31" s="8">
        <v>12</v>
      </c>
      <c r="AA31" t="s">
        <v>90</v>
      </c>
      <c r="AB31" t="s">
        <v>91</v>
      </c>
      <c r="AC31" t="s">
        <v>92</v>
      </c>
      <c r="AD31" t="s">
        <v>95</v>
      </c>
      <c r="AE31" t="s">
        <v>94</v>
      </c>
      <c r="AF31" s="26" t="s">
        <v>96</v>
      </c>
      <c r="AG31" s="26" t="s">
        <v>97</v>
      </c>
      <c r="AH31" s="26"/>
      <c r="AI31" s="26" t="s">
        <v>99</v>
      </c>
      <c r="AJ31" s="26"/>
      <c r="AK31" s="26"/>
    </row>
    <row r="32" spans="1:60" ht="12.75">
      <c r="A32">
        <v>1</v>
      </c>
      <c r="B32" t="s">
        <v>29</v>
      </c>
      <c r="C32" s="11" t="s">
        <v>88</v>
      </c>
      <c r="D32" s="12" t="s">
        <v>88</v>
      </c>
      <c r="E32" s="11">
        <v>0</v>
      </c>
      <c r="F32" s="12">
        <v>0.5</v>
      </c>
      <c r="G32" s="11">
        <v>0.5</v>
      </c>
      <c r="H32" s="12">
        <v>0</v>
      </c>
      <c r="I32" s="11">
        <v>0</v>
      </c>
      <c r="J32" s="12">
        <v>1</v>
      </c>
      <c r="K32" s="11">
        <v>0</v>
      </c>
      <c r="L32" s="12">
        <v>0.5</v>
      </c>
      <c r="M32" s="11">
        <v>0.5</v>
      </c>
      <c r="N32" s="12">
        <v>1</v>
      </c>
      <c r="O32" s="11">
        <v>0</v>
      </c>
      <c r="P32" s="12">
        <v>0</v>
      </c>
      <c r="Q32" s="11">
        <v>0</v>
      </c>
      <c r="R32" s="12">
        <v>1</v>
      </c>
      <c r="S32" s="13">
        <v>0</v>
      </c>
      <c r="T32" s="13">
        <v>0.5</v>
      </c>
      <c r="U32" s="11">
        <v>0.5</v>
      </c>
      <c r="V32" s="12">
        <v>0</v>
      </c>
      <c r="W32" s="13">
        <v>0.5</v>
      </c>
      <c r="X32" s="13">
        <v>0</v>
      </c>
      <c r="Y32" s="11">
        <v>0</v>
      </c>
      <c r="Z32" s="12">
        <v>0.5</v>
      </c>
      <c r="AA32">
        <f aca="true" t="shared" si="46" ref="AA32:AA43">SUM(C32:Z32)</f>
        <v>7</v>
      </c>
      <c r="AB32">
        <f>C44+D44</f>
        <v>15</v>
      </c>
      <c r="AC32">
        <f aca="true" t="shared" si="47" ref="AC32:AC43">ROUND(AA32/(AA32+AB32)*100,0)</f>
        <v>32</v>
      </c>
      <c r="AD32">
        <f aca="true" t="shared" si="48" ref="AD32:AD43">SUM(AN32:AY32)</f>
        <v>2</v>
      </c>
      <c r="AE32">
        <f>(E32+F32)*AA33+(G32+H32)*AA34+(I32+J32)*AA35+(K32+L32)*AA36+(M32+N32)*AA37+(O32+P32)*AA38+(Q32+R32)*AA39+(S32+T32)*AA40+(U32+V32)*AA41+(W32+X32)*AA42+(Y32+Z32)*AA43</f>
        <v>69</v>
      </c>
      <c r="AF32" s="26">
        <f aca="true" t="shared" si="49" ref="AF32:AF43">AA32-AB32</f>
        <v>-8</v>
      </c>
      <c r="AG32" s="26">
        <f>BA32/BB32</f>
        <v>10</v>
      </c>
      <c r="AH32" s="26"/>
      <c r="AI32" s="26">
        <f aca="true" t="shared" si="50" ref="AI32:AI43">BD32/BE32</f>
        <v>10</v>
      </c>
      <c r="AJ32" s="26">
        <f>ROUND((AZ32+BH32),0)</f>
        <v>2197</v>
      </c>
      <c r="AK32" s="26">
        <v>1</v>
      </c>
      <c r="AL32">
        <f aca="true" t="shared" si="51" ref="AL32:AL43">AA32+AD32/100+AE32/10000</f>
        <v>7.0268999999999995</v>
      </c>
      <c r="AO32">
        <f t="shared" si="22"/>
        <v>0</v>
      </c>
      <c r="AP32">
        <f t="shared" si="23"/>
        <v>0</v>
      </c>
      <c r="AQ32">
        <f t="shared" si="24"/>
        <v>0.5</v>
      </c>
      <c r="AR32">
        <f t="shared" si="25"/>
        <v>0</v>
      </c>
      <c r="AS32">
        <f t="shared" si="26"/>
        <v>1</v>
      </c>
      <c r="AT32">
        <f t="shared" si="27"/>
        <v>0</v>
      </c>
      <c r="AU32">
        <f t="shared" si="28"/>
        <v>0.5</v>
      </c>
      <c r="AV32">
        <f t="shared" si="29"/>
        <v>0</v>
      </c>
      <c r="AW32">
        <f t="shared" si="38"/>
        <v>0</v>
      </c>
      <c r="AX32">
        <f t="shared" si="30"/>
        <v>0</v>
      </c>
      <c r="AY32">
        <f t="shared" si="31"/>
        <v>0</v>
      </c>
      <c r="AZ32">
        <v>2482</v>
      </c>
      <c r="BA32">
        <f>(IF(LARGE(AL32:AL43,1)=AL32,1,0)*1+IF(LARGE(AL32:AL43,2)=AL32,1,0)*2+IF(LARGE(AL32:AL43,3)=AL32,1,0)*3+IF(LARGE(AL32:AL43,4)=AL32,1,0)*4+IF(LARGE(AL32:AL43,5)=AL32,1,0)*5+IF(LARGE(AL32:AL43,6)=AL32,1,0)*6+IF(LARGE(AL32:AL43,7)=AL32,1,0)*7+IF(LARGE(AL32:AL43,8)=AL32,1,0)*8+IF(LARGE(AL32:AL43,9)=AL32,1,0)*9+IF(LARGE(AL32:AL43,10)=AL32,1,0)*10+IF(LARGE(AL32:AL43,11)=AL32,1,0)*11+IF(LARGE(AL32:AL43,12)=AL32,1,0)*12)</f>
        <v>10</v>
      </c>
      <c r="BB32">
        <f>(IF(LARGE(AL32:AL43,1)=AL32,1,0)*1+IF(LARGE(AL32:AL43,2)=AL32,1,0)*1+IF(LARGE(AL32:AL43,3)=AL32,1,0)*1+IF(LARGE(AL32:AL43,4)=AL32,1,0)*1+IF(LARGE(AL32:AL43,5)=AL32,1,0)*1+IF(LARGE(AL32:AL43,6)=AL32,1,0)*1+IF(LARGE(AL32:AL43,7)=AL32,1,0)*1+IF(LARGE(AL32:AL43,8)=AL32,1,0)*1+IF(LARGE(AL32:AL43,9)=AL32,1,0)*1+IF(LARGE(AL32:AL43,10)=AL32,1,0)*1+IF(LARGE(AL32:AL43,11)=AL32,1,0)*1+IF(LARGE(AL32:AL43,12)=AL32,1,0)*1)</f>
        <v>1</v>
      </c>
      <c r="BC32">
        <f aca="true" t="shared" si="52" ref="BC32:BC43">AF32+AD32/100+AE32/10000</f>
        <v>-7.9731000000000005</v>
      </c>
      <c r="BD32">
        <f>(IF(LARGE(BC32:BC43,1)=BC32,1,0)*1+IF(LARGE(BC32:BC43,2)=BC32,1,0)*2+IF(LARGE(BC32:BC43,3)=BC32,1,0)*3+IF(LARGE(BC32:BC43,4)=BC32,1,0)*4+IF(LARGE(BC32:BC43,5)=BC32,1,0)*5+IF(LARGE(BC32:BC43,6)=BC32,1,0)*6+IF(LARGE(BC32:BC43,7)=BC32,1,0)*7+IF(LARGE(BC32:BC43,8)=BC32,1,0)*8+IF(LARGE(BC32:BC43,9)=BC32,1,0)*9+IF(LARGE(BC32:BC43,10)=BC32,1,0)*10+IF(LARGE(BC32:BC43,11)=BC32,1,0)*11+IF(LARGE(BC32:BC43,12)=BC32,1,0)*12)</f>
        <v>10</v>
      </c>
      <c r="BE32">
        <f>(IF(LARGE(BC32:BC43,1)=BC32,1,0)*1+IF(LARGE(BC32:BC43,2)=BC32,1,0)*1+IF(LARGE(BC32:BC43,3)=BC32,1,0)*1+IF(LARGE(BC32:BC43,4)=BC32,1,0)*1+IF(LARGE(BC32:BC43,5)=BC32,1,0)*1+IF(LARGE(BC32:BC43,6)=BC32,1,0)*1+IF(LARGE(BC32:BC43,7)=BC32,1,0)*1+IF(LARGE(BC32:BC43,8)=BC32,1,0)*1+IF(LARGE(BC32:BC43,9)=BC32,1,0)*1+IF(LARGE(BC32:BC43,10)=BC32,1,0)*1+IF(LARGE(BC32:BC43,11)=BC32,1,0)*1+IF(LARGE(BC32:BC43,12)=BC32,1,0)*1)</f>
        <v>1</v>
      </c>
      <c r="BF32">
        <f>SUM(AZ33:AZ43)/11-AZ32</f>
        <v>-166.4545454545455</v>
      </c>
      <c r="BG32">
        <f>22/(1+POWER(2,BF32/120))</f>
        <v>15.915192904438614</v>
      </c>
      <c r="BH32">
        <f>32*(11+AF32/2-BG32)</f>
        <v>-285.28617294203565</v>
      </c>
    </row>
    <row r="33" spans="1:60" ht="12.75">
      <c r="A33">
        <v>2</v>
      </c>
      <c r="B33" t="s">
        <v>30</v>
      </c>
      <c r="C33" s="11">
        <v>0.5</v>
      </c>
      <c r="D33" s="12">
        <v>1</v>
      </c>
      <c r="E33" s="11" t="s">
        <v>88</v>
      </c>
      <c r="F33" s="12" t="s">
        <v>88</v>
      </c>
      <c r="G33" s="11">
        <v>0.5</v>
      </c>
      <c r="H33" s="12">
        <v>0</v>
      </c>
      <c r="I33" s="11">
        <v>0.5</v>
      </c>
      <c r="J33" s="12">
        <v>0.5</v>
      </c>
      <c r="K33" s="11">
        <v>0</v>
      </c>
      <c r="L33" s="12">
        <v>0.5</v>
      </c>
      <c r="M33" s="11">
        <v>1</v>
      </c>
      <c r="N33" s="12">
        <v>1</v>
      </c>
      <c r="O33" s="11">
        <v>1</v>
      </c>
      <c r="P33" s="12">
        <v>0</v>
      </c>
      <c r="Q33" s="11">
        <v>0.5</v>
      </c>
      <c r="R33" s="12">
        <v>1</v>
      </c>
      <c r="S33" s="13">
        <v>1</v>
      </c>
      <c r="T33" s="13">
        <v>0</v>
      </c>
      <c r="U33" s="11">
        <v>0</v>
      </c>
      <c r="V33" s="12">
        <v>0</v>
      </c>
      <c r="W33" s="13">
        <v>0</v>
      </c>
      <c r="X33" s="13">
        <v>1</v>
      </c>
      <c r="Y33" s="11">
        <v>1</v>
      </c>
      <c r="Z33" s="12">
        <v>1</v>
      </c>
      <c r="AA33">
        <f t="shared" si="46"/>
        <v>12</v>
      </c>
      <c r="AB33">
        <f>F44+E44</f>
        <v>10</v>
      </c>
      <c r="AC33">
        <f t="shared" si="47"/>
        <v>55</v>
      </c>
      <c r="AD33">
        <f t="shared" si="48"/>
        <v>6</v>
      </c>
      <c r="AE33">
        <f>(C33+D33)*AA32+(G33+H33)*AA34+(I33+J33)*AA35+(K33+L33)*AA36+(M33+N33)*AA37+(O33+P33)*AA38+(Q33+R33)*AA39+(S33+T33)*AA40+(U33+V33)*AA41+(W33+X33)*AA42+(Y33+Z33)*AA43</f>
        <v>107.5</v>
      </c>
      <c r="AF33" s="26">
        <f t="shared" si="49"/>
        <v>2</v>
      </c>
      <c r="AG33" s="26">
        <f aca="true" t="shared" si="53" ref="AG33:AG43">BA33/BB33</f>
        <v>6</v>
      </c>
      <c r="AH33" s="26"/>
      <c r="AI33" s="26">
        <f t="shared" si="50"/>
        <v>6</v>
      </c>
      <c r="AJ33" s="26">
        <f aca="true" t="shared" si="54" ref="AJ33:AJ43">ROUND((AZ33+BH33),0)</f>
        <v>2356</v>
      </c>
      <c r="AK33" s="26">
        <v>1</v>
      </c>
      <c r="AL33">
        <f t="shared" si="51"/>
        <v>12.07075</v>
      </c>
      <c r="AN33">
        <f t="shared" si="21"/>
        <v>1</v>
      </c>
      <c r="AP33">
        <f t="shared" si="23"/>
        <v>0</v>
      </c>
      <c r="AQ33">
        <f t="shared" si="24"/>
        <v>0.5</v>
      </c>
      <c r="AR33">
        <f t="shared" si="25"/>
        <v>0</v>
      </c>
      <c r="AS33">
        <f t="shared" si="26"/>
        <v>1</v>
      </c>
      <c r="AT33">
        <f t="shared" si="27"/>
        <v>0.5</v>
      </c>
      <c r="AU33">
        <f t="shared" si="28"/>
        <v>1</v>
      </c>
      <c r="AV33">
        <f t="shared" si="29"/>
        <v>0.5</v>
      </c>
      <c r="AW33">
        <f t="shared" si="38"/>
        <v>0</v>
      </c>
      <c r="AX33">
        <f t="shared" si="30"/>
        <v>0.5</v>
      </c>
      <c r="AY33">
        <f t="shared" si="31"/>
        <v>1</v>
      </c>
      <c r="AZ33">
        <v>2480</v>
      </c>
      <c r="BA33">
        <f>(IF(LARGE(AL32:AL43,1)=AL33,1,0)*1+IF(LARGE(AL32:AL43,2)=AL33,1,0)*2+IF(LARGE(AL32:AL43,3)=AL33,1,0)*3+IF(LARGE(AL32:AL43,4)=AL33,1,0)*4+IF(LARGE(AL32:AL43,5)=AL33,1,0)*5+IF(LARGE(AL32:AL43,6)=AL33,1,0)*6+IF(LARGE(AL32:AL43,7)=AL33,1,0)*7+IF(LARGE(AL32:AL43,8)=AL33,1,0)*8+IF(LARGE(AL32:AL43,9)=AL33,1,0)*9+IF(LARGE(AL32:AL43,10)=AL33,1,0)*10+IF(LARGE(AL32:AL43,11)=AL33,1,0)*11+IF(LARGE(AL32:AL43,12)=AL33,1,0)*12)</f>
        <v>6</v>
      </c>
      <c r="BB33">
        <f>(IF(LARGE(AL32:AL43,1)=AL33,1,0)*1+IF(LARGE(AL32:AL43,2)=AL33,1,0)*1+IF(LARGE(AL32:AL43,3)=AL33,1,0)*1+IF(LARGE(AL32:AL43,4)=AL33,1,0)*1+IF(LARGE(AL32:AL43,5)=AL33,1,0)*1+IF(LARGE(AL32:AL43,6)=AL33,1,0)*1+IF(LARGE(AL32:AL43,7)=AL33,1,0)*1+IF(LARGE(AL32:AL43,8)=AL33,1,0)*1+IF(LARGE(AL32:AL43,9)=AL33,1,0)*1+IF(LARGE(AL32:AL43,10)=AL33,1,0)*1+IF(LARGE(AL32:AL43,11)=AL33,1,0)*1+IF(LARGE(AL32:AL43,12)=AL33,1,0)*1)</f>
        <v>1</v>
      </c>
      <c r="BC33">
        <f t="shared" si="52"/>
        <v>2.07075</v>
      </c>
      <c r="BD33">
        <f>(IF(LARGE(BC32:BC43,1)=BC33,1,0)*1+IF(LARGE(BC32:BC43,2)=BC33,1,0)*2+IF(LARGE(BC32:BC43,3)=BC33,1,0)*3+IF(LARGE(BC32:BC43,4)=BC33,1,0)*4+IF(LARGE(BC32:BC43,5)=BC33,1,0)*5+IF(LARGE(BC32:BC43,6)=BC33,1,0)*6+IF(LARGE(BC32:BC43,7)=BC33,1,0)*7+IF(LARGE(BC32:BC43,8)=BC33,1,0)*8+IF(LARGE(BC32:BC43,9)=BC33,1,0)*9+IF(LARGE(BC32:BC43,10)=BC33,1,0)*10+IF(LARGE(BC32:BC43,11)=BC33,1,0)*11+IF(LARGE(BC32:BC43,12)=BC33,1,0)*12)</f>
        <v>6</v>
      </c>
      <c r="BE33">
        <f>(IF(LARGE(BC32:BC43,1)=BC33,1,0)*1+IF(LARGE(BC32:BC43,2)=BC33,1,0)*1+IF(LARGE(BC32:BC43,3)=BC33,1,0)*1+IF(LARGE(BC32:BC43,4)=BC33,1,0)*1+IF(LARGE(BC32:BC43,5)=BC33,1,0)*1+IF(LARGE(BC32:BC43,6)=BC33,1,0)*1+IF(LARGE(BC32:BC43,7)=BC33,1,0)*1+IF(LARGE(BC32:BC43,8)=BC33,1,0)*1+IF(LARGE(BC32:BC43,9)=BC33,1,0)*1+IF(LARGE(BC32:BC43,10)=BC33,1,0)*1+IF(LARGE(BC32:BC43,11)=BC33,1,0)*1+IF(LARGE(BC32:BC43,12)=BC33,1,0)*1)</f>
        <v>1</v>
      </c>
      <c r="BF33">
        <f>(SUM(AZ34:AZ43)+SUM(AZ32))/11-AZ33</f>
        <v>-164.27272727272748</v>
      </c>
      <c r="BG33">
        <f aca="true" t="shared" si="55" ref="BG33:BG43">22/(1+POWER(2,BF33/120))</f>
        <v>15.85956181057138</v>
      </c>
      <c r="BH33">
        <f aca="true" t="shared" si="56" ref="BH33:BH43">32*(11+AF33/2-BG33)</f>
        <v>-123.50597793828416</v>
      </c>
    </row>
    <row r="34" spans="1:60" s="36" customFormat="1" ht="12.75">
      <c r="A34" s="36">
        <v>3</v>
      </c>
      <c r="B34" s="36" t="s">
        <v>31</v>
      </c>
      <c r="C34" s="37">
        <v>1</v>
      </c>
      <c r="D34" s="38">
        <v>0.5</v>
      </c>
      <c r="E34" s="37">
        <v>1</v>
      </c>
      <c r="F34" s="38">
        <v>0.5</v>
      </c>
      <c r="G34" s="37" t="s">
        <v>88</v>
      </c>
      <c r="H34" s="38" t="s">
        <v>88</v>
      </c>
      <c r="I34" s="37">
        <v>0</v>
      </c>
      <c r="J34" s="38">
        <v>0.5</v>
      </c>
      <c r="K34" s="37">
        <v>1</v>
      </c>
      <c r="L34" s="38">
        <v>0.5</v>
      </c>
      <c r="M34" s="37">
        <v>1</v>
      </c>
      <c r="N34" s="38">
        <v>1</v>
      </c>
      <c r="O34" s="37">
        <v>1</v>
      </c>
      <c r="P34" s="38">
        <v>0.5</v>
      </c>
      <c r="Q34" s="37">
        <v>0</v>
      </c>
      <c r="R34" s="38">
        <v>1</v>
      </c>
      <c r="S34" s="39">
        <v>1</v>
      </c>
      <c r="T34" s="39">
        <v>1</v>
      </c>
      <c r="U34" s="37">
        <v>0.5</v>
      </c>
      <c r="V34" s="38">
        <v>0.5</v>
      </c>
      <c r="W34" s="39">
        <v>0</v>
      </c>
      <c r="X34" s="39">
        <v>0.5</v>
      </c>
      <c r="Y34" s="37">
        <v>1</v>
      </c>
      <c r="Z34" s="38">
        <v>1</v>
      </c>
      <c r="AA34" s="36">
        <f t="shared" si="46"/>
        <v>15</v>
      </c>
      <c r="AB34" s="36">
        <f>H44+G44</f>
        <v>7</v>
      </c>
      <c r="AC34" s="36">
        <f t="shared" si="47"/>
        <v>68</v>
      </c>
      <c r="AD34" s="36">
        <f t="shared" si="48"/>
        <v>8</v>
      </c>
      <c r="AE34" s="36">
        <f>(C34+D34)*AA32+(E34+F34)*AA33+(I34+J34)*AA35+(K34+L34)*AA36+(M34+N34)*AA37+(O34+P34)*AA38+(Q34+R34)*AA39+(S34+T34)*AA40+(U34+V34)*AA41+(W34+X34)*AA42+(Y34+Z34)*AA43</f>
        <v>146.5</v>
      </c>
      <c r="AF34" s="40">
        <f t="shared" si="49"/>
        <v>8</v>
      </c>
      <c r="AG34" s="40">
        <f t="shared" si="53"/>
        <v>2</v>
      </c>
      <c r="AH34" s="40"/>
      <c r="AI34" s="40">
        <f t="shared" si="50"/>
        <v>2</v>
      </c>
      <c r="AJ34" s="40">
        <f t="shared" si="54"/>
        <v>2457</v>
      </c>
      <c r="AK34" s="40">
        <v>1</v>
      </c>
      <c r="AL34" s="36">
        <f t="shared" si="51"/>
        <v>15.09465</v>
      </c>
      <c r="AN34" s="36">
        <f t="shared" si="21"/>
        <v>1</v>
      </c>
      <c r="AO34" s="36">
        <f t="shared" si="22"/>
        <v>1</v>
      </c>
      <c r="AQ34" s="36">
        <f t="shared" si="24"/>
        <v>0</v>
      </c>
      <c r="AR34" s="36">
        <f t="shared" si="25"/>
        <v>1</v>
      </c>
      <c r="AS34" s="36">
        <f t="shared" si="26"/>
        <v>1</v>
      </c>
      <c r="AT34" s="36">
        <f t="shared" si="27"/>
        <v>1</v>
      </c>
      <c r="AU34" s="36">
        <f t="shared" si="28"/>
        <v>0.5</v>
      </c>
      <c r="AV34" s="36">
        <f t="shared" si="29"/>
        <v>1</v>
      </c>
      <c r="AW34" s="36">
        <f t="shared" si="38"/>
        <v>0.5</v>
      </c>
      <c r="AX34" s="36">
        <f t="shared" si="30"/>
        <v>0</v>
      </c>
      <c r="AY34" s="36">
        <f t="shared" si="31"/>
        <v>1</v>
      </c>
      <c r="AZ34" s="36">
        <v>2336</v>
      </c>
      <c r="BA34" s="36">
        <f>(IF(LARGE(AL32:AL43,1)=AL34,1,0)*1+IF(LARGE(AL32:AL43,2)=AL34,1,0)*2+IF(LARGE(AL32:AL43,3)=AL34,1,0)*3+IF(LARGE(AL32:AL43,4)=AL34,1,0)*4+IF(LARGE(AL32:AL43,5)=AL34,1,0)*5+IF(LARGE(AL32:AL43,6)=AL34,1,0)*6+IF(LARGE(AL32:AL43,7)=AL34,1,0)*7+IF(LARGE(AL32:AL43,8)=AL34,1,0)*8+IF(LARGE(AL32:AL43,9)=AL34,1,0)*9+IF(LARGE(AL32:AL43,10)=AL34,1,0)*10+IF(LARGE(AL32:AL43,11)=AL34,1,0)*11+IF(LARGE(AL32:AL43,12)=AL34,1,0)*12)</f>
        <v>2</v>
      </c>
      <c r="BB34" s="36">
        <f>(IF(LARGE(AL32:AL43,1)=AL34,1,0)*1+IF(LARGE(AL32:AL43,2)=AL34,1,0)*1+IF(LARGE(AL32:AL43,3)=AL34,1,0)*1+IF(LARGE(AL32:AL43,4)=AL34,1,0)*1+IF(LARGE(AL32:AL43,5)=AL34,1,0)*1+IF(LARGE(AL32:AL43,6)=AL34,1,0)*1+IF(LARGE(AL32:AL43,7)=AL34,1,0)*1+IF(LARGE(AL32:AL43,8)=AL34,1,0)*1+IF(LARGE(AL32:AL43,9)=AL34,1,0)*1+IF(LARGE(AL32:AL43,10)=AL34,1,0)*1+IF(LARGE(AL32:AL43,11)=AL34,1,0)*1+IF(LARGE(AL32:AL43,12)=AL34,1,0)*1)</f>
        <v>1</v>
      </c>
      <c r="BC34" s="36">
        <f t="shared" si="52"/>
        <v>8.09465</v>
      </c>
      <c r="BD34" s="36">
        <f>(IF(LARGE(BC32:BC43,1)=BC34,1,0)*1+IF(LARGE(BC32:BC43,2)=BC34,1,0)*2+IF(LARGE(BC32:BC43,3)=BC34,1,0)*3+IF(LARGE(BC32:BC43,4)=BC34,1,0)*4+IF(LARGE(BC32:BC43,5)=BC34,1,0)*5+IF(LARGE(BC32:BC43,6)=BC34,1,0)*6+IF(LARGE(BC32:BC43,7)=BC34,1,0)*7+IF(LARGE(BC32:BC43,8)=BC34,1,0)*8+IF(LARGE(BC32:BC43,9)=BC34,1,0)*9+IF(LARGE(BC32:BC43,10)=BC34,1,0)*10+IF(LARGE(BC32:BC43,11)=BC34,1,0)*11+IF(LARGE(BC32:BC43,12)=BC34,1,0)*12)</f>
        <v>2</v>
      </c>
      <c r="BE34" s="36">
        <f>(IF(LARGE(BC32:BC43,1)=BC34,1,0)*1+IF(LARGE(BC32:BC43,2)=BC34,1,0)*1+IF(LARGE(BC32:BC43,3)=BC34,1,0)*1+IF(LARGE(BC32:BC43,4)=BC34,1,0)*1+IF(LARGE(BC32:BC43,5)=BC34,1,0)*1+IF(LARGE(BC32:BC43,6)=BC34,1,0)*1+IF(LARGE(BC32:BC43,7)=BC34,1,0)*1+IF(LARGE(BC32:BC43,8)=BC34,1,0)*1+IF(LARGE(BC32:BC43,9)=BC34,1,0)*1+IF(LARGE(BC32:BC43,10)=BC34,1,0)*1+IF(LARGE(BC32:BC43,11)=BC34,1,0)*1+IF(LARGE(BC32:BC43,12)=BC34,1,0)*1)</f>
        <v>1</v>
      </c>
      <c r="BF34" s="36">
        <f>(SUM(AZ35:AZ43)+SUM(AZ32:AZ33))/11-AZ34</f>
        <v>-7.1818181818180165</v>
      </c>
      <c r="BG34" s="36">
        <f t="shared" si="55"/>
        <v>11.22812823226193</v>
      </c>
      <c r="BH34" s="36">
        <f t="shared" si="56"/>
        <v>120.69989656761823</v>
      </c>
    </row>
    <row r="35" spans="1:60" ht="12.75">
      <c r="A35">
        <v>4</v>
      </c>
      <c r="B35" t="s">
        <v>32</v>
      </c>
      <c r="C35" s="11">
        <v>0</v>
      </c>
      <c r="D35" s="12">
        <v>1</v>
      </c>
      <c r="E35" s="11">
        <v>0.5</v>
      </c>
      <c r="F35" s="12">
        <v>0.5</v>
      </c>
      <c r="G35" s="11">
        <v>0.5</v>
      </c>
      <c r="H35" s="12">
        <v>1</v>
      </c>
      <c r="I35" s="11" t="s">
        <v>88</v>
      </c>
      <c r="J35" s="12" t="s">
        <v>88</v>
      </c>
      <c r="K35" s="11">
        <v>0.5</v>
      </c>
      <c r="L35" s="12">
        <v>0.5</v>
      </c>
      <c r="M35" s="11">
        <v>1</v>
      </c>
      <c r="N35" s="12">
        <v>1</v>
      </c>
      <c r="O35" s="11">
        <v>0</v>
      </c>
      <c r="P35" s="12">
        <v>1</v>
      </c>
      <c r="Q35" s="11">
        <v>1</v>
      </c>
      <c r="R35" s="12">
        <v>1</v>
      </c>
      <c r="S35" s="13">
        <v>0.5</v>
      </c>
      <c r="T35" s="13">
        <v>0</v>
      </c>
      <c r="U35" s="11">
        <v>0.5</v>
      </c>
      <c r="V35" s="12">
        <v>1</v>
      </c>
      <c r="W35" s="13">
        <v>0</v>
      </c>
      <c r="X35" s="13">
        <v>0</v>
      </c>
      <c r="Y35" s="11">
        <v>1</v>
      </c>
      <c r="Z35" s="12">
        <v>1</v>
      </c>
      <c r="AA35">
        <f t="shared" si="46"/>
        <v>13.5</v>
      </c>
      <c r="AB35">
        <f>J44+I44</f>
        <v>8.5</v>
      </c>
      <c r="AC35">
        <f t="shared" si="47"/>
        <v>61</v>
      </c>
      <c r="AD35">
        <f t="shared" si="48"/>
        <v>7</v>
      </c>
      <c r="AE35">
        <f>(C35+D35)*AA32+(E35+F35)*AA33+(G35+H35)*AA34+(K35+L35)*AA36+(M35+N35)*AA37+(O35+P35)*AA38+(Q35+R35)*AA39+(S35+T35)*AA40+(U35+V35)*AA41+(W35+X35)*AA42+(Y35+Z35)*AA43</f>
        <v>128.25</v>
      </c>
      <c r="AF35" s="26">
        <f t="shared" si="49"/>
        <v>5</v>
      </c>
      <c r="AG35" s="26">
        <f t="shared" si="53"/>
        <v>5</v>
      </c>
      <c r="AH35" s="26"/>
      <c r="AI35" s="26">
        <f t="shared" si="50"/>
        <v>5</v>
      </c>
      <c r="AJ35" s="26">
        <f t="shared" si="54"/>
        <v>2409</v>
      </c>
      <c r="AK35" s="26">
        <v>1</v>
      </c>
      <c r="AL35">
        <f t="shared" si="51"/>
        <v>13.582825</v>
      </c>
      <c r="AN35">
        <f t="shared" si="21"/>
        <v>0.5</v>
      </c>
      <c r="AO35">
        <f t="shared" si="22"/>
        <v>0.5</v>
      </c>
      <c r="AP35">
        <f t="shared" si="23"/>
        <v>1</v>
      </c>
      <c r="AR35">
        <f t="shared" si="25"/>
        <v>0.5</v>
      </c>
      <c r="AS35">
        <f t="shared" si="26"/>
        <v>1</v>
      </c>
      <c r="AT35">
        <f t="shared" si="27"/>
        <v>0.5</v>
      </c>
      <c r="AU35">
        <f t="shared" si="28"/>
        <v>1</v>
      </c>
      <c r="AV35">
        <f t="shared" si="29"/>
        <v>0</v>
      </c>
      <c r="AW35">
        <f t="shared" si="38"/>
        <v>1</v>
      </c>
      <c r="AX35">
        <f t="shared" si="30"/>
        <v>0</v>
      </c>
      <c r="AY35">
        <f t="shared" si="31"/>
        <v>1</v>
      </c>
      <c r="AZ35">
        <v>2332</v>
      </c>
      <c r="BA35">
        <f>(IF(LARGE(AL32:AL43,1)=AL35,1,0)*1+IF(LARGE(AL32:AL43,2)=AL35,1,0)*2+IF(LARGE(AL32:AL43,3)=AL35,1,0)*3+IF(LARGE(AL32:AL43,4)=AL35,1,0)*4+IF(LARGE(AL32:AL43,5)=AL35,1,0)*5+IF(LARGE(AL32:AL43,6)=AL35,1,0)*6+IF(LARGE(AL32:AL43,7)=AL35,1,0)*7+IF(LARGE(AL32:AL43,8)=AL35,1,0)*8+IF(LARGE(AL32:AL43,9)=AL35,1,0)*9+IF(LARGE(AL32:AL43,10)=AL35,1,0)*10+IF(LARGE(AL32:AL43,11)=AL35,1,0)*11+IF(LARGE(AL32:AL43,12)=AL35,1,0)*12)</f>
        <v>5</v>
      </c>
      <c r="BB35">
        <f>(IF(LARGE(AL32:AL43,1)=AL35,1,0)*1+IF(LARGE(AL32:AL43,2)=AL35,1,0)*1+IF(LARGE(AL32:AL43,3)=AL35,1,0)*1+IF(LARGE(AL32:AL43,4)=AL35,1,0)*1+IF(LARGE(AL32:AL43,5)=AL35,1,0)*1+IF(LARGE(AL32:AL43,6)=AL35,1,0)*1+IF(LARGE(AL32:AL43,7)=AL35,1,0)*1+IF(LARGE(AL32:AL43,8)=AL35,1,0)*1+IF(LARGE(AL32:AL43,9)=AL35,1,0)*1+IF(LARGE(AL32:AL43,10)=AL35,1,0)*1+IF(LARGE(AL32:AL43,11)=AL35,1,0)*1+IF(LARGE(AL32:AL43,12)=AL35,1,0)*1)</f>
        <v>1</v>
      </c>
      <c r="BC35">
        <f t="shared" si="52"/>
        <v>5.082825000000001</v>
      </c>
      <c r="BD35">
        <f>(IF(LARGE(BC32:BC43,1)=BC35,1,0)*1+IF(LARGE(BC32:BC43,2)=BC35,1,0)*2+IF(LARGE(BC32:BC43,3)=BC35,1,0)*3+IF(LARGE(BC32:BC43,4)=BC35,1,0)*4+IF(LARGE(BC32:BC43,5)=BC35,1,0)*5+IF(LARGE(BC32:BC43,6)=BC35,1,0)*6+IF(LARGE(BC32:BC43,7)=BC35,1,0)*7+IF(LARGE(BC32:BC43,8)=BC35,1,0)*8+IF(LARGE(BC32:BC43,9)=BC35,1,0)*9+IF(LARGE(BC32:BC43,10)=BC35,1,0)*10+IF(LARGE(BC32:BC43,11)=BC35,1,0)*11+IF(LARGE(BC32:BC43,12)=BC35,1,0)*12)</f>
        <v>5</v>
      </c>
      <c r="BE35">
        <f>(IF(LARGE(BC32:BC43,1)=BC35,1,0)*1+IF(LARGE(BC32:BC43,2)=BC35,1,0)*1+IF(LARGE(BC32:BC43,3)=BC35,1,0)*1+IF(LARGE(BC32:BC43,4)=BC35,1,0)*1+IF(LARGE(BC32:BC43,5)=BC35,1,0)*1+IF(LARGE(BC32:BC43,6)=BC35,1,0)*1+IF(LARGE(BC32:BC43,7)=BC35,1,0)*1+IF(LARGE(BC32:BC43,8)=BC35,1,0)*1+IF(LARGE(BC32:BC43,9)=BC35,1,0)*1+IF(LARGE(BC32:BC43,10)=BC35,1,0)*1+IF(LARGE(BC32:BC43,11)=BC35,1,0)*1+IF(LARGE(BC32:BC43,12)=BC35,1,0)*1)</f>
        <v>1</v>
      </c>
      <c r="BF35">
        <f>(SUM(AZ36:AZ43)+SUM(AZ32:AZ34))/11-AZ35</f>
        <v>-2.8181818181819835</v>
      </c>
      <c r="BG35">
        <f t="shared" si="55"/>
        <v>11.08952953380896</v>
      </c>
      <c r="BH35">
        <f t="shared" si="56"/>
        <v>77.13505491811327</v>
      </c>
    </row>
    <row r="36" spans="1:60" ht="12.75">
      <c r="A36">
        <v>5</v>
      </c>
      <c r="B36" t="s">
        <v>33</v>
      </c>
      <c r="C36" s="11">
        <v>0.5</v>
      </c>
      <c r="D36" s="12">
        <v>1</v>
      </c>
      <c r="E36" s="11">
        <v>0.5</v>
      </c>
      <c r="F36" s="12">
        <v>1</v>
      </c>
      <c r="G36" s="11">
        <v>0.5</v>
      </c>
      <c r="H36" s="12">
        <v>0</v>
      </c>
      <c r="I36" s="11">
        <v>0.5</v>
      </c>
      <c r="J36" s="12">
        <v>0.5</v>
      </c>
      <c r="K36" s="11" t="s">
        <v>88</v>
      </c>
      <c r="L36" s="12" t="s">
        <v>88</v>
      </c>
      <c r="M36" s="11">
        <v>1</v>
      </c>
      <c r="N36" s="12">
        <v>1</v>
      </c>
      <c r="O36" s="11">
        <v>1</v>
      </c>
      <c r="P36" s="29">
        <v>0.5</v>
      </c>
      <c r="Q36" s="11">
        <v>1</v>
      </c>
      <c r="R36" s="12">
        <v>0</v>
      </c>
      <c r="S36" s="13">
        <v>0.5</v>
      </c>
      <c r="T36" s="13">
        <v>1</v>
      </c>
      <c r="U36" s="11">
        <v>0.5</v>
      </c>
      <c r="V36" s="12">
        <v>0.5</v>
      </c>
      <c r="W36" s="52">
        <v>0</v>
      </c>
      <c r="X36" s="13">
        <v>1</v>
      </c>
      <c r="Y36" s="11">
        <v>0.5</v>
      </c>
      <c r="Z36" s="12">
        <v>1</v>
      </c>
      <c r="AA36">
        <f t="shared" si="46"/>
        <v>14</v>
      </c>
      <c r="AB36">
        <f>L44+K44</f>
        <v>8</v>
      </c>
      <c r="AC36">
        <f t="shared" si="47"/>
        <v>64</v>
      </c>
      <c r="AD36">
        <f t="shared" si="48"/>
        <v>8</v>
      </c>
      <c r="AE36">
        <f>(C36+D36)*AA32+(E36+F36)*AA33+(G36+H36)*AA34+(I36+J36)*AA35+(M36+N36)*AA37+(O36+P36)*AA38+(Q36+R36)*AA39+(S36+T36)*AA40+(U36+V36)*AA41+(W36+X36)*AA42+(Y36+Z36)*AA43</f>
        <v>138</v>
      </c>
      <c r="AF36" s="26">
        <f t="shared" si="49"/>
        <v>6</v>
      </c>
      <c r="AG36" s="26">
        <f t="shared" si="53"/>
        <v>4</v>
      </c>
      <c r="AH36" s="26"/>
      <c r="AI36" s="26">
        <f t="shared" si="50"/>
        <v>4</v>
      </c>
      <c r="AJ36" s="26">
        <f t="shared" si="54"/>
        <v>2426</v>
      </c>
      <c r="AK36" s="26">
        <v>1</v>
      </c>
      <c r="AL36">
        <f t="shared" si="51"/>
        <v>14.0938</v>
      </c>
      <c r="AN36">
        <f t="shared" si="21"/>
        <v>1</v>
      </c>
      <c r="AO36">
        <f t="shared" si="22"/>
        <v>1</v>
      </c>
      <c r="AP36">
        <f t="shared" si="23"/>
        <v>0</v>
      </c>
      <c r="AQ36">
        <f t="shared" si="24"/>
        <v>0.5</v>
      </c>
      <c r="AS36">
        <f t="shared" si="26"/>
        <v>1</v>
      </c>
      <c r="AT36">
        <f t="shared" si="27"/>
        <v>1</v>
      </c>
      <c r="AU36">
        <f t="shared" si="28"/>
        <v>0.5</v>
      </c>
      <c r="AV36">
        <f t="shared" si="29"/>
        <v>1</v>
      </c>
      <c r="AW36">
        <f t="shared" si="38"/>
        <v>0.5</v>
      </c>
      <c r="AX36">
        <f t="shared" si="30"/>
        <v>0.5</v>
      </c>
      <c r="AY36">
        <f t="shared" si="31"/>
        <v>1</v>
      </c>
      <c r="AZ36">
        <v>2326</v>
      </c>
      <c r="BA36">
        <f>(IF(LARGE(AL32:AL43,1)=AL36,1,0)*1+IF(LARGE(AL32:AL43,2)=AL36,1,0)*2+IF(LARGE(AL32:AL43,3)=AL36,1,0)*3+IF(LARGE(AL32:AL43,4)=AL36,1,0)*4+IF(LARGE(AL32:AL43,5)=AL36,1,0)*5+IF(LARGE(AL32:AL43,6)=AL36,1,0)*6+IF(LARGE(AL32:AL43,7)=AL36,1,0)*7+IF(LARGE(AL32:AL43,8)=AL36,1,0)*8+IF(LARGE(AL32:AL43,9)=AL36,1,0)*9+IF(LARGE(AL32:AL43,10)=AL36,1,0)*10+IF(LARGE(AL32:AL43,11)=AL36,1,0)*11+IF(LARGE(AL32:AL43,12)=AL36,1,0)*12)</f>
        <v>4</v>
      </c>
      <c r="BB36">
        <f>(IF(LARGE(AL32:AL43,1)=AL36,1,0)*1+IF(LARGE(AL32:AL43,2)=AL36,1,0)*1+IF(LARGE(AL32:AL43,3)=AL36,1,0)*1+IF(LARGE(AL32:AL43,4)=AL36,1,0)*1+IF(LARGE(AL32:AL43,5)=AL36,1,0)*1+IF(LARGE(AL32:AL43,6)=AL36,1,0)*1+IF(LARGE(AL32:AL43,7)=AL36,1,0)*1+IF(LARGE(AL32:AL43,8)=AL36,1,0)*1+IF(LARGE(AL32:AL43,9)=AL36,1,0)*1+IF(LARGE(AL32:AL43,10)=AL36,1,0)*1+IF(LARGE(AL32:AL43,11)=AL36,1,0)*1+IF(LARGE(AL32:AL43,12)=AL36,1,0)*1)</f>
        <v>1</v>
      </c>
      <c r="BC36">
        <f t="shared" si="52"/>
        <v>6.0938</v>
      </c>
      <c r="BD36">
        <f>(IF(LARGE(BC32:BC43,1)=BC36,1,0)*1+IF(LARGE(BC32:BC43,2)=BC36,1,0)*2+IF(LARGE(BC32:BC43,3)=BC36,1,0)*3+IF(LARGE(BC32:BC43,4)=BC36,1,0)*4+IF(LARGE(BC32:BC43,5)=BC36,1,0)*5+IF(LARGE(BC32:BC43,6)=BC36,1,0)*6+IF(LARGE(BC32:BC43,7)=BC36,1,0)*7+IF(LARGE(BC32:BC43,8)=BC36,1,0)*8+IF(LARGE(BC32:BC43,9)=BC36,1,0)*9+IF(LARGE(BC32:BC43,10)=BC36,1,0)*10+IF(LARGE(BC32:BC43,11)=BC36,1,0)*11+IF(LARGE(BC32:BC43,12)=BC36,1,0)*12)</f>
        <v>4</v>
      </c>
      <c r="BE36">
        <f>(IF(LARGE(BC32:BC43,1)=BC36,1,0)*1+IF(LARGE(BC32:BC43,2)=BC36,1,0)*1+IF(LARGE(BC32:BC43,3)=BC36,1,0)*1+IF(LARGE(BC32:BC43,4)=BC36,1,0)*1+IF(LARGE(BC32:BC43,5)=BC36,1,0)*1+IF(LARGE(BC32:BC43,6)=BC36,1,0)*1+IF(LARGE(BC32:BC43,7)=BC36,1,0)*1+IF(LARGE(BC32:BC43,8)=BC36,1,0)*1+IF(LARGE(BC32:BC43,9)=BC36,1,0)*1+IF(LARGE(BC32:BC43,10)=BC36,1,0)*1+IF(LARGE(BC32:BC43,11)=BC36,1,0)*1+IF(LARGE(BC32:BC43,12)=BC36,1,0)*1)</f>
        <v>1</v>
      </c>
      <c r="BF36">
        <f>(SUM(AZ37:AZ43)+SUM(AZ32:AZ35))/11-AZ36</f>
        <v>3.7272727272725206</v>
      </c>
      <c r="BG36">
        <f t="shared" si="55"/>
        <v>10.881591930352226</v>
      </c>
      <c r="BH36">
        <f t="shared" si="56"/>
        <v>99.78905822872878</v>
      </c>
    </row>
    <row r="37" spans="1:60" ht="12.75">
      <c r="A37">
        <v>6</v>
      </c>
      <c r="B37" t="s">
        <v>34</v>
      </c>
      <c r="C37" s="11">
        <v>0</v>
      </c>
      <c r="D37" s="12">
        <v>0.5</v>
      </c>
      <c r="E37" s="11">
        <v>0</v>
      </c>
      <c r="F37" s="12">
        <v>0</v>
      </c>
      <c r="G37" s="11">
        <v>0</v>
      </c>
      <c r="H37" s="12">
        <v>0</v>
      </c>
      <c r="I37" s="11">
        <v>0</v>
      </c>
      <c r="J37" s="12">
        <v>0</v>
      </c>
      <c r="K37" s="11">
        <v>0</v>
      </c>
      <c r="L37" s="12">
        <v>0</v>
      </c>
      <c r="M37" s="11" t="s">
        <v>88</v>
      </c>
      <c r="N37" s="12" t="s">
        <v>88</v>
      </c>
      <c r="O37" s="11">
        <v>0</v>
      </c>
      <c r="P37" s="12">
        <v>0</v>
      </c>
      <c r="Q37" s="11">
        <v>1</v>
      </c>
      <c r="R37" s="12">
        <v>1</v>
      </c>
      <c r="S37" s="13">
        <v>0</v>
      </c>
      <c r="T37" s="13">
        <v>0</v>
      </c>
      <c r="U37" s="11">
        <v>0</v>
      </c>
      <c r="V37" s="12">
        <v>0</v>
      </c>
      <c r="W37" s="13">
        <v>0</v>
      </c>
      <c r="X37" s="13">
        <v>0</v>
      </c>
      <c r="Y37" s="11">
        <v>0</v>
      </c>
      <c r="Z37" s="12">
        <v>0</v>
      </c>
      <c r="AA37">
        <f t="shared" si="46"/>
        <v>2.5</v>
      </c>
      <c r="AB37">
        <f>N44+M44</f>
        <v>19.5</v>
      </c>
      <c r="AC37">
        <f t="shared" si="47"/>
        <v>11</v>
      </c>
      <c r="AD37">
        <f t="shared" si="48"/>
        <v>1</v>
      </c>
      <c r="AE37">
        <f>(C37+D37)*AA32+(E37+F37)*AA33+(G37+H37)*AA34+(I37+J37)*AA35+(K37+L37)*AA36+(O37+P37)*AA38+(Q37+R37)*AA39+(S37+T37)*AA40+(U37+V37)*AA41+(W37+X37)*AA42+(Y37+Z37)*AA43</f>
        <v>15.5</v>
      </c>
      <c r="AF37" s="26">
        <f t="shared" si="49"/>
        <v>-17</v>
      </c>
      <c r="AG37" s="26">
        <f t="shared" si="53"/>
        <v>12</v>
      </c>
      <c r="AH37" s="26"/>
      <c r="AI37" s="26">
        <f t="shared" si="50"/>
        <v>12</v>
      </c>
      <c r="AJ37" s="26">
        <f t="shared" si="54"/>
        <v>2058</v>
      </c>
      <c r="AK37" s="26">
        <v>1</v>
      </c>
      <c r="AL37">
        <f t="shared" si="51"/>
        <v>2.5115499999999997</v>
      </c>
      <c r="AN37">
        <f t="shared" si="21"/>
        <v>0</v>
      </c>
      <c r="AO37">
        <f t="shared" si="22"/>
        <v>0</v>
      </c>
      <c r="AP37">
        <f t="shared" si="23"/>
        <v>0</v>
      </c>
      <c r="AQ37">
        <f t="shared" si="24"/>
        <v>0</v>
      </c>
      <c r="AR37">
        <f t="shared" si="25"/>
        <v>0</v>
      </c>
      <c r="AT37">
        <f t="shared" si="27"/>
        <v>0</v>
      </c>
      <c r="AU37">
        <f t="shared" si="28"/>
        <v>1</v>
      </c>
      <c r="AV37">
        <f t="shared" si="29"/>
        <v>0</v>
      </c>
      <c r="AW37">
        <f t="shared" si="38"/>
        <v>0</v>
      </c>
      <c r="AX37">
        <f t="shared" si="30"/>
        <v>0</v>
      </c>
      <c r="AY37">
        <f t="shared" si="31"/>
        <v>0</v>
      </c>
      <c r="AZ37">
        <v>2324</v>
      </c>
      <c r="BA37">
        <f>(IF(LARGE(AL32:AL43,1)=AL37,1,0)*1+IF(LARGE(AL32:AL43,2)=AL37,1,0)*2+IF(LARGE(AL32:AL43,3)=AL37,1,0)*3+IF(LARGE(AL32:AL43,4)=AL37,1,0)*4+IF(LARGE(AL32:AL43,5)=AL37,1,0)*5+IF(LARGE(AL32:AL43,6)=AL37,1,0)*6+IF(LARGE(AL32:AL43,7)=AL37,1,0)*7+IF(LARGE(AL32:AL43,8)=AL37,1,0)*8+IF(LARGE(AL32:AL43,9)=AL37,1,0)*9+IF(LARGE(AL32:AL43,10)=AL37,1,0)*10+IF(LARGE(AL32:AL43,11)=AL37,1,0)*11+IF(LARGE(AL32:AL43,12)=AL37,1,0)*12)</f>
        <v>12</v>
      </c>
      <c r="BB37">
        <f>(IF(LARGE(AL32:AL43,1)=AL37,1,0)*1+IF(LARGE(AL32:AL43,2)=AL37,1,0)*1+IF(LARGE(AL32:AL43,3)=AL37,1,0)*1+IF(LARGE(AL32:AL43,4)=AL37,1,0)*1+IF(LARGE(AL32:AL43,5)=AL37,1,0)*1+IF(LARGE(AL32:AL43,6)=AL37,1,0)*1+IF(LARGE(AL32:AL43,7)=AL37,1,0)*1+IF(LARGE(AL32:AL43,8)=AL37,1,0)*1+IF(LARGE(AL32:AL43,9)=AL37,1,0)*1+IF(LARGE(AL32:AL43,10)=AL37,1,0)*1+IF(LARGE(AL32:AL43,11)=AL37,1,0)*1+IF(LARGE(AL32:AL43,12)=AL37,1,0)*1)</f>
        <v>1</v>
      </c>
      <c r="BC37">
        <f t="shared" si="52"/>
        <v>-16.988449999999997</v>
      </c>
      <c r="BD37">
        <f>(IF(LARGE(BC32:BC43,1)=BC37,1,0)*1+IF(LARGE(BC32:BC43,2)=BC37,1,0)*2+IF(LARGE(BC32:BC43,3)=BC37,1,0)*3+IF(LARGE(BC32:BC43,4)=BC37,1,0)*4+IF(LARGE(BC32:BC43,5)=BC37,1,0)*5+IF(LARGE(BC32:BC43,6)=BC37,1,0)*6+IF(LARGE(BC32:BC43,7)=BC37,1,0)*7+IF(LARGE(BC32:BC43,8)=BC37,1,0)*8+IF(LARGE(BC32:BC43,9)=BC37,1,0)*9+IF(LARGE(BC32:BC43,10)=BC37,1,0)*10+IF(LARGE(BC32:BC43,11)=BC37,1,0)*11+IF(LARGE(BC32:BC43,12)=BC37,1,0)*12)</f>
        <v>12</v>
      </c>
      <c r="BE37">
        <f>(IF(LARGE(BC32:BC43,1)=BC37,1,0)*1+IF(LARGE(BC32:BC43,2)=BC37,1,0)*1+IF(LARGE(BC32:BC43,3)=BC37,1,0)*1+IF(LARGE(BC32:BC43,4)=BC37,1,0)*1+IF(LARGE(BC32:BC43,5)=BC37,1,0)*1+IF(LARGE(BC32:BC43,6)=BC37,1,0)*1+IF(LARGE(BC32:BC43,7)=BC37,1,0)*1+IF(LARGE(BC32:BC43,8)=BC37,1,0)*1+IF(LARGE(BC32:BC43,9)=BC37,1,0)*1+IF(LARGE(BC32:BC43,10)=BC37,1,0)*1+IF(LARGE(BC32:BC43,11)=BC37,1,0)*1+IF(LARGE(BC32:BC43,12)=BC37,1,0)*1)</f>
        <v>1</v>
      </c>
      <c r="BF37">
        <f>(SUM(AZ38:AZ43)+SUM(AZ32:AZ36))/11-AZ37</f>
        <v>5.909090909090992</v>
      </c>
      <c r="BG37">
        <f t="shared" si="55"/>
        <v>10.812290861834793</v>
      </c>
      <c r="BH37">
        <f t="shared" si="56"/>
        <v>-265.99330757871337</v>
      </c>
    </row>
    <row r="38" spans="1:60" ht="12.75">
      <c r="A38">
        <v>7</v>
      </c>
      <c r="B38" t="s">
        <v>35</v>
      </c>
      <c r="C38" s="11">
        <v>1</v>
      </c>
      <c r="D38" s="12">
        <v>1</v>
      </c>
      <c r="E38" s="11">
        <v>1</v>
      </c>
      <c r="F38" s="12">
        <v>0</v>
      </c>
      <c r="G38" s="11">
        <v>0.5</v>
      </c>
      <c r="H38" s="12">
        <v>0</v>
      </c>
      <c r="I38" s="11">
        <v>0</v>
      </c>
      <c r="J38" s="12">
        <v>1</v>
      </c>
      <c r="K38" s="28">
        <v>0.5</v>
      </c>
      <c r="L38" s="12">
        <v>0</v>
      </c>
      <c r="M38" s="11">
        <v>1</v>
      </c>
      <c r="N38" s="12">
        <v>1</v>
      </c>
      <c r="O38" s="11" t="s">
        <v>88</v>
      </c>
      <c r="P38" s="12" t="s">
        <v>88</v>
      </c>
      <c r="Q38" s="11">
        <v>1</v>
      </c>
      <c r="R38" s="12">
        <v>1</v>
      </c>
      <c r="S38" s="13">
        <v>1</v>
      </c>
      <c r="T38" s="13">
        <v>0</v>
      </c>
      <c r="U38" s="11">
        <v>0</v>
      </c>
      <c r="V38" s="12">
        <v>0.5</v>
      </c>
      <c r="W38" s="13">
        <v>0.5</v>
      </c>
      <c r="X38" s="13">
        <v>0</v>
      </c>
      <c r="Y38" s="28">
        <v>0.5</v>
      </c>
      <c r="Z38" s="29">
        <v>0</v>
      </c>
      <c r="AA38">
        <f t="shared" si="46"/>
        <v>11.5</v>
      </c>
      <c r="AB38">
        <f>P44+O44</f>
        <v>10.5</v>
      </c>
      <c r="AC38">
        <f t="shared" si="47"/>
        <v>52</v>
      </c>
      <c r="AD38">
        <f t="shared" si="48"/>
        <v>4.5</v>
      </c>
      <c r="AE38">
        <f>(C38+D38)*AA32+(E38+F38)*AA33+(G38+H38)*AA34+(I38+J38)*AA35+(K38+L38)*AA36+(M38+N38)*AA37+(Q38+R38)*AA39+(S38+T38)*AA40+(U38+V38)*AA41+(W38+X38)*AA42+(Y38+Z38)*AA43</f>
        <v>102</v>
      </c>
      <c r="AF38" s="26">
        <f t="shared" si="49"/>
        <v>1</v>
      </c>
      <c r="AG38" s="26">
        <f t="shared" si="53"/>
        <v>8</v>
      </c>
      <c r="AH38" s="26"/>
      <c r="AI38" s="26">
        <f t="shared" si="50"/>
        <v>8</v>
      </c>
      <c r="AJ38" s="26">
        <f t="shared" si="54"/>
        <v>2348</v>
      </c>
      <c r="AK38" s="26">
        <v>1</v>
      </c>
      <c r="AL38">
        <f t="shared" si="51"/>
        <v>11.5552</v>
      </c>
      <c r="AN38">
        <f t="shared" si="21"/>
        <v>1</v>
      </c>
      <c r="AO38">
        <f t="shared" si="22"/>
        <v>0.5</v>
      </c>
      <c r="AP38">
        <f t="shared" si="23"/>
        <v>0</v>
      </c>
      <c r="AQ38">
        <f t="shared" si="24"/>
        <v>0.5</v>
      </c>
      <c r="AR38">
        <f t="shared" si="25"/>
        <v>0</v>
      </c>
      <c r="AS38">
        <f t="shared" si="26"/>
        <v>1</v>
      </c>
      <c r="AU38">
        <f t="shared" si="28"/>
        <v>1</v>
      </c>
      <c r="AV38">
        <f t="shared" si="29"/>
        <v>0.5</v>
      </c>
      <c r="AW38">
        <f t="shared" si="38"/>
        <v>0</v>
      </c>
      <c r="AX38">
        <f t="shared" si="30"/>
        <v>0</v>
      </c>
      <c r="AY38">
        <f t="shared" si="31"/>
        <v>0</v>
      </c>
      <c r="AZ38">
        <v>2308</v>
      </c>
      <c r="BA38">
        <f>(IF(LARGE(AL32:AL43,1)=AL38,1,0)*1+IF(LARGE(AL32:AL43,2)=AL38,1,0)*2+IF(LARGE(AL32:AL43,3)=AL38,1,0)*3+IF(LARGE(AL32:AL43,4)=AL38,1,0)*4+IF(LARGE(AL32:AL43,5)=AL38,1,0)*5+IF(LARGE(AL32:AL43,6)=AL38,1,0)*6+IF(LARGE(AL32:AL43,7)=AL38,1,0)*7+IF(LARGE(AL32:AL43,8)=AL38,1,0)*8+IF(LARGE(AL32:AL43,9)=AL38,1,0)*9+IF(LARGE(AL32:AL43,10)=AL38,1,0)*10+IF(LARGE(AL32:AL43,11)=AL38,1,0)*11+IF(LARGE(AL32:AL43,12)=AL38,1,0)*12)</f>
        <v>8</v>
      </c>
      <c r="BB38">
        <f>(IF(LARGE(AL32:AL43,1)=AL38,1,0)*1+IF(LARGE(AL32:AL43,2)=AL38,1,0)*1+IF(LARGE(AL32:AL43,3)=AL38,1,0)*1+IF(LARGE(AL32:AL43,4)=AL38,1,0)*1+IF(LARGE(AL32:AL43,5)=AL38,1,0)*1+IF(LARGE(AL32:AL43,6)=AL38,1,0)*1+IF(LARGE(AL32:AL43,7)=AL38,1,0)*1+IF(LARGE(AL32:AL43,8)=AL38,1,0)*1+IF(LARGE(AL32:AL43,9)=AL38,1,0)*1+IF(LARGE(AL32:AL43,10)=AL38,1,0)*1+IF(LARGE(AL32:AL43,11)=AL38,1,0)*1+IF(LARGE(AL32:AL43,12)=AL38,1,0)*1)</f>
        <v>1</v>
      </c>
      <c r="BC38">
        <f t="shared" si="52"/>
        <v>1.0552</v>
      </c>
      <c r="BD38">
        <f>(IF(LARGE(BC32:BC43,1)=BC38,1,0)*1+IF(LARGE(BC32:BC43,2)=BC38,1,0)*2+IF(LARGE(BC32:BC43,3)=BC38,1,0)*3+IF(LARGE(BC32:BC43,4)=BC38,1,0)*4+IF(LARGE(BC32:BC43,5)=BC38,1,0)*5+IF(LARGE(BC32:BC43,6)=BC38,1,0)*6+IF(LARGE(BC32:BC43,7)=BC38,1,0)*7+IF(LARGE(BC32:BC43,8)=BC38,1,0)*8+IF(LARGE(BC32:BC43,9)=BC38,1,0)*9+IF(LARGE(BC32:BC43,10)=BC38,1,0)*10+IF(LARGE(BC32:BC43,11)=BC38,1,0)*11+IF(LARGE(BC32:BC43,12)=BC38,1,0)*12)</f>
        <v>8</v>
      </c>
      <c r="BE38">
        <f>(IF(LARGE(BC32:BC43,1)=BC38,1,0)*1+IF(LARGE(BC32:BC43,2)=BC38,1,0)*1+IF(LARGE(BC32:BC43,3)=BC38,1,0)*1+IF(LARGE(BC32:BC43,4)=BC38,1,0)*1+IF(LARGE(BC32:BC43,5)=BC38,1,0)*1+IF(LARGE(BC32:BC43,6)=BC38,1,0)*1+IF(LARGE(BC32:BC43,7)=BC38,1,0)*1+IF(LARGE(BC32:BC43,8)=BC38,1,0)*1+IF(LARGE(BC32:BC43,9)=BC38,1,0)*1+IF(LARGE(BC32:BC43,10)=BC38,1,0)*1+IF(LARGE(BC32:BC43,11)=BC38,1,0)*1+IF(LARGE(BC32:BC43,12)=BC38,1,0)*1)</f>
        <v>1</v>
      </c>
      <c r="BF38">
        <f>(SUM(AZ39:AZ43)+SUM(AZ32:AZ37))/11-AZ38</f>
        <v>23.363636363636488</v>
      </c>
      <c r="BG38">
        <f t="shared" si="55"/>
        <v>10.258879357179875</v>
      </c>
      <c r="BH38">
        <f t="shared" si="56"/>
        <v>39.71586057024399</v>
      </c>
    </row>
    <row r="39" spans="1:60" ht="12.75">
      <c r="A39">
        <v>8</v>
      </c>
      <c r="B39" t="s">
        <v>36</v>
      </c>
      <c r="C39" s="11">
        <v>0</v>
      </c>
      <c r="D39" s="12">
        <v>1</v>
      </c>
      <c r="E39" s="11">
        <v>0</v>
      </c>
      <c r="F39" s="12">
        <v>0.5</v>
      </c>
      <c r="G39" s="11">
        <v>0</v>
      </c>
      <c r="H39" s="12">
        <v>1</v>
      </c>
      <c r="I39" s="11">
        <v>0</v>
      </c>
      <c r="J39" s="12">
        <v>0</v>
      </c>
      <c r="K39" s="11">
        <v>1</v>
      </c>
      <c r="L39" s="12">
        <v>0</v>
      </c>
      <c r="M39" s="11">
        <v>0</v>
      </c>
      <c r="N39" s="12">
        <v>0</v>
      </c>
      <c r="O39" s="11">
        <v>0</v>
      </c>
      <c r="P39" s="12">
        <v>0</v>
      </c>
      <c r="Q39" s="11" t="s">
        <v>88</v>
      </c>
      <c r="R39" s="12" t="s">
        <v>88</v>
      </c>
      <c r="S39" s="13">
        <v>1</v>
      </c>
      <c r="T39" s="13">
        <v>0</v>
      </c>
      <c r="U39" s="11">
        <v>0</v>
      </c>
      <c r="V39" s="12">
        <v>0.5</v>
      </c>
      <c r="W39" s="13">
        <v>0</v>
      </c>
      <c r="X39" s="13">
        <v>0</v>
      </c>
      <c r="Y39" s="11">
        <v>1</v>
      </c>
      <c r="Z39" s="29">
        <v>0</v>
      </c>
      <c r="AA39">
        <f t="shared" si="46"/>
        <v>6</v>
      </c>
      <c r="AB39">
        <f>R44+Q44</f>
        <v>16</v>
      </c>
      <c r="AC39">
        <f t="shared" si="47"/>
        <v>27</v>
      </c>
      <c r="AD39">
        <f t="shared" si="48"/>
        <v>2.5</v>
      </c>
      <c r="AE39">
        <f>(C39+D39)*AA32+(E39+F39)*AA33+(G39+H39)*AA34+(I39+J39)*AA35+(K39+L39)*AA36+(M39+N39)*AA37+(O39+P39)*AA38+(S39+T39)*AA40+(U39+V39)*AA41+(W39+X39)*AA42+(Y39+Z39)*AA43</f>
        <v>69</v>
      </c>
      <c r="AF39" s="26">
        <f t="shared" si="49"/>
        <v>-10</v>
      </c>
      <c r="AG39" s="26">
        <f t="shared" si="53"/>
        <v>11</v>
      </c>
      <c r="AH39" s="26"/>
      <c r="AI39" s="26">
        <f t="shared" si="50"/>
        <v>11</v>
      </c>
      <c r="AJ39" s="26">
        <f t="shared" si="54"/>
        <v>2173</v>
      </c>
      <c r="AK39" s="26">
        <v>1</v>
      </c>
      <c r="AL39">
        <f t="shared" si="51"/>
        <v>6.0319</v>
      </c>
      <c r="AN39">
        <f t="shared" si="21"/>
        <v>0.5</v>
      </c>
      <c r="AO39">
        <f t="shared" si="22"/>
        <v>0</v>
      </c>
      <c r="AP39">
        <f t="shared" si="23"/>
        <v>0.5</v>
      </c>
      <c r="AQ39">
        <f t="shared" si="24"/>
        <v>0</v>
      </c>
      <c r="AR39">
        <f t="shared" si="25"/>
        <v>0.5</v>
      </c>
      <c r="AS39">
        <f t="shared" si="26"/>
        <v>0</v>
      </c>
      <c r="AT39">
        <f t="shared" si="27"/>
        <v>0</v>
      </c>
      <c r="AV39">
        <f t="shared" si="29"/>
        <v>0.5</v>
      </c>
      <c r="AW39">
        <f t="shared" si="38"/>
        <v>0</v>
      </c>
      <c r="AX39">
        <f t="shared" si="30"/>
        <v>0</v>
      </c>
      <c r="AY39">
        <f t="shared" si="31"/>
        <v>0.5</v>
      </c>
      <c r="AZ39">
        <v>2292</v>
      </c>
      <c r="BA39">
        <f>(IF(LARGE(AL32:AL43,1)=AL39,1,0)*1+IF(LARGE(AL32:AL43,2)=AL39,1,0)*2+IF(LARGE(AL32:AL43,3)=AL39,1,0)*3+IF(LARGE(AL32:AL43,4)=AL39,1,0)*4+IF(LARGE(AL32:AL43,5)=AL39,1,0)*5+IF(LARGE(AL32:AL43,6)=AL39,1,0)*6+IF(LARGE(AL32:AL43,7)=AL39,1,0)*7+IF(LARGE(AL32:AL43,8)=AL39,1,0)*8+IF(LARGE(AL32:AL43,9)=AL39,1,0)*9+IF(LARGE(AL32:AL43,10)=AL39,1,0)*10+IF(LARGE(AL32:AL43,11)=AL39,1,0)*11+IF(LARGE(AL32:AL43,12)=AL39,1,0)*12)</f>
        <v>11</v>
      </c>
      <c r="BB39">
        <f>(IF(LARGE(AL32:AL43,1)=AL39,1,0)*1+IF(LARGE(AL32:AL43,2)=AL39,1,0)*1+IF(LARGE(AL32:AL43,3)=AL39,1,0)*1+IF(LARGE(AL32:AL43,4)=AL39,1,0)*1+IF(LARGE(AL32:AL43,5)=AL39,1,0)*1+IF(LARGE(AL32:AL43,6)=AL39,1,0)*1+IF(LARGE(AL32:AL43,7)=AL39,1,0)*1+IF(LARGE(AL32:AL43,8)=AL39,1,0)*1+IF(LARGE(AL32:AL43,9)=AL39,1,0)*1+IF(LARGE(AL32:AL43,10)=AL39,1,0)*1+IF(LARGE(AL32:AL43,11)=AL39,1,0)*1+IF(LARGE(AL32:AL43,12)=AL39,1,0)*1)</f>
        <v>1</v>
      </c>
      <c r="BC39">
        <f t="shared" si="52"/>
        <v>-9.9681</v>
      </c>
      <c r="BD39">
        <f>(IF(LARGE(BC32:BC43,1)=BC39,1,0)*1+IF(LARGE(BC32:BC43,2)=BC39,1,0)*2+IF(LARGE(BC32:BC43,3)=BC39,1,0)*3+IF(LARGE(BC32:BC43,4)=BC39,1,0)*4+IF(LARGE(BC32:BC43,5)=BC39,1,0)*5+IF(LARGE(BC32:BC43,6)=BC39,1,0)*6+IF(LARGE(BC32:BC43,7)=BC39,1,0)*7+IF(LARGE(BC32:BC43,8)=BC39,1,0)*8+IF(LARGE(BC32:BC43,9)=BC39,1,0)*9+IF(LARGE(BC32:BC43,10)=BC39,1,0)*10+IF(LARGE(BC32:BC43,11)=BC39,1,0)*11+IF(LARGE(BC32:BC43,12)=BC39,1,0)*12)</f>
        <v>11</v>
      </c>
      <c r="BE39">
        <f>(IF(LARGE(BC32:BC43,1)=BC39,1,0)*1+IF(LARGE(BC32:BC43,2)=BC39,1,0)*1+IF(LARGE(BC32:BC43,3)=BC39,1,0)*1+IF(LARGE(BC32:BC43,4)=BC39,1,0)*1+IF(LARGE(BC32:BC43,5)=BC39,1,0)*1+IF(LARGE(BC32:BC43,6)=BC39,1,0)*1+IF(LARGE(BC32:BC43,7)=BC39,1,0)*1+IF(LARGE(BC32:BC43,8)=BC39,1,0)*1+IF(LARGE(BC32:BC43,9)=BC39,1,0)*1+IF(LARGE(BC32:BC43,10)=BC39,1,0)*1+IF(LARGE(BC32:BC43,11)=BC39,1,0)*1+IF(LARGE(BC32:BC43,12)=BC39,1,0)*1)</f>
        <v>1</v>
      </c>
      <c r="BF39">
        <f>(SUM(AZ40:AZ43)+SUM(AZ32:AZ38))/11-AZ39</f>
        <v>40.81818181818198</v>
      </c>
      <c r="BG39">
        <f t="shared" si="55"/>
        <v>9.709211183324728</v>
      </c>
      <c r="BH39">
        <f t="shared" si="56"/>
        <v>-118.69475786639129</v>
      </c>
    </row>
    <row r="40" spans="1:60" ht="12.75">
      <c r="A40">
        <v>9</v>
      </c>
      <c r="B40" t="s">
        <v>37</v>
      </c>
      <c r="C40" s="11">
        <v>0.5</v>
      </c>
      <c r="D40" s="12">
        <v>1</v>
      </c>
      <c r="E40" s="11">
        <v>1</v>
      </c>
      <c r="F40" s="12">
        <v>0</v>
      </c>
      <c r="G40" s="11">
        <v>0</v>
      </c>
      <c r="H40" s="12">
        <v>0</v>
      </c>
      <c r="I40" s="11">
        <v>1</v>
      </c>
      <c r="J40" s="12">
        <v>0.5</v>
      </c>
      <c r="K40" s="11">
        <v>0</v>
      </c>
      <c r="L40" s="12">
        <v>0.5</v>
      </c>
      <c r="M40" s="11">
        <v>1</v>
      </c>
      <c r="N40" s="12">
        <v>1</v>
      </c>
      <c r="O40" s="11">
        <v>1</v>
      </c>
      <c r="P40" s="12">
        <v>0</v>
      </c>
      <c r="Q40" s="28">
        <v>1</v>
      </c>
      <c r="R40" s="12">
        <v>0</v>
      </c>
      <c r="S40" s="13" t="s">
        <v>88</v>
      </c>
      <c r="T40" s="13" t="s">
        <v>88</v>
      </c>
      <c r="U40" s="11">
        <v>0</v>
      </c>
      <c r="V40" s="12">
        <v>0.5</v>
      </c>
      <c r="W40" s="13">
        <v>0</v>
      </c>
      <c r="X40" s="13">
        <v>0.5</v>
      </c>
      <c r="Y40" s="11">
        <v>1</v>
      </c>
      <c r="Z40" s="12">
        <v>1</v>
      </c>
      <c r="AA40">
        <f t="shared" si="46"/>
        <v>11.5</v>
      </c>
      <c r="AB40">
        <f>T44+S44</f>
        <v>10.5</v>
      </c>
      <c r="AC40">
        <f t="shared" si="47"/>
        <v>52</v>
      </c>
      <c r="AD40">
        <f t="shared" si="48"/>
        <v>5.5</v>
      </c>
      <c r="AE40">
        <f>(C40+D40)*AA32+(E40+F40)*AA33+(G40+H40)*AA34+(I40+J40)*AA35+(K40+L40)*AA36+(M40+N40)*AA37+(O40+P40)*AA38+(Q40+R40)*AA39+(U40+V40)*AA41+(W40+X40)*AA42+(Y40+Z40)*AA43</f>
        <v>103.75</v>
      </c>
      <c r="AF40" s="26">
        <f t="shared" si="49"/>
        <v>1</v>
      </c>
      <c r="AG40" s="26">
        <f t="shared" si="53"/>
        <v>7</v>
      </c>
      <c r="AH40" s="26"/>
      <c r="AI40" s="26">
        <f t="shared" si="50"/>
        <v>7</v>
      </c>
      <c r="AJ40" s="26">
        <f t="shared" si="54"/>
        <v>2350</v>
      </c>
      <c r="AK40" s="26">
        <v>1</v>
      </c>
      <c r="AL40">
        <f t="shared" si="51"/>
        <v>11.565375</v>
      </c>
      <c r="AN40">
        <f t="shared" si="21"/>
        <v>1</v>
      </c>
      <c r="AO40">
        <f t="shared" si="22"/>
        <v>0.5</v>
      </c>
      <c r="AP40">
        <f t="shared" si="23"/>
        <v>0</v>
      </c>
      <c r="AQ40">
        <f t="shared" si="24"/>
        <v>1</v>
      </c>
      <c r="AR40">
        <f t="shared" si="25"/>
        <v>0</v>
      </c>
      <c r="AS40">
        <f t="shared" si="26"/>
        <v>1</v>
      </c>
      <c r="AT40">
        <f t="shared" si="27"/>
        <v>0.5</v>
      </c>
      <c r="AU40">
        <f t="shared" si="28"/>
        <v>0.5</v>
      </c>
      <c r="AW40">
        <f t="shared" si="38"/>
        <v>0</v>
      </c>
      <c r="AX40">
        <f t="shared" si="30"/>
        <v>0</v>
      </c>
      <c r="AY40">
        <f t="shared" si="31"/>
        <v>1</v>
      </c>
      <c r="AZ40">
        <v>2282</v>
      </c>
      <c r="BA40">
        <f>(IF(LARGE(AL32:AL43,1)=AL40,1,0)*1+IF(LARGE(AL32:AL43,2)=AL40,1,0)*2+IF(LARGE(AL32:AL43,3)=AL40,1,0)*3+IF(LARGE(AL32:AL43,4)=AL40,1,0)*4+IF(LARGE(AL32:AL43,5)=AL40,1,0)*5+IF(LARGE(AL32:AL43,6)=AL40,1,0)*6+IF(LARGE(AL32:AL43,7)=AL40,1,0)*7+IF(LARGE(AL32:AL43,8)=AL40,1,0)*8+IF(LARGE(AL32:AL43,9)=AL40,1,0)*9+IF(LARGE(AL32:AL43,10)=AL40,1,0)*10+IF(LARGE(AL32:AL43,11)=AL40,1,0)*11+IF(LARGE(AL32:AL43,12)=AL40,1,0)*12)</f>
        <v>7</v>
      </c>
      <c r="BB40">
        <f>(IF(LARGE(AL32:AL43,1)=AL40,1,0)*1+IF(LARGE(AL32:AL43,2)=AL40,1,0)*1+IF(LARGE(AL32:AL43,3)=AL40,1,0)*1+IF(LARGE(AL32:AL43,4)=AL40,1,0)*1+IF(LARGE(AL32:AL43,5)=AL40,1,0)*1+IF(LARGE(AL32:AL43,6)=AL40,1,0)*1+IF(LARGE(AL32:AL43,7)=AL40,1,0)*1+IF(LARGE(AL32:AL43,8)=AL40,1,0)*1+IF(LARGE(AL32:AL43,9)=AL40,1,0)*1+IF(LARGE(AL32:AL43,10)=AL40,1,0)*1+IF(LARGE(AL32:AL43,11)=AL40,1,0)*1+IF(LARGE(AL32:AL43,12)=AL40,1,0)*1)</f>
        <v>1</v>
      </c>
      <c r="BC40">
        <f t="shared" si="52"/>
        <v>1.065375</v>
      </c>
      <c r="BD40">
        <f>(IF(LARGE(BC32:BC43,1)=BC40,1,0)*1+IF(LARGE(BC32:BC43,2)=BC40,1,0)*2+IF(LARGE(BC32:BC43,3)=BC40,1,0)*3+IF(LARGE(BC32:BC43,4)=BC40,1,0)*4+IF(LARGE(BC32:BC43,5)=BC40,1,0)*5+IF(LARGE(BC32:BC43,6)=BC40,1,0)*6+IF(LARGE(BC32:BC43,7)=BC40,1,0)*7+IF(LARGE(BC32:BC43,8)=BC40,1,0)*8+IF(LARGE(BC32:BC43,9)=BC40,1,0)*9+IF(LARGE(BC32:BC43,10)=BC40,1,0)*10+IF(LARGE(BC32:BC43,11)=BC40,1,0)*11+IF(LARGE(BC32:BC43,12)=BC40,1,0)*12)</f>
        <v>7</v>
      </c>
      <c r="BE40">
        <f>(IF(LARGE(BC32:BC43,1)=BC40,1,0)*1+IF(LARGE(BC32:BC43,2)=BC40,1,0)*1+IF(LARGE(BC32:BC43,3)=BC40,1,0)*1+IF(LARGE(BC32:BC43,4)=BC40,1,0)*1+IF(LARGE(BC32:BC43,5)=BC40,1,0)*1+IF(LARGE(BC32:BC43,6)=BC40,1,0)*1+IF(LARGE(BC32:BC43,7)=BC40,1,0)*1+IF(LARGE(BC32:BC43,8)=BC40,1,0)*1+IF(LARGE(BC32:BC43,9)=BC40,1,0)*1+IF(LARGE(BC32:BC43,10)=BC40,1,0)*1+IF(LARGE(BC32:BC43,11)=BC40,1,0)*1+IF(LARGE(BC32:BC43,12)=BC40,1,0)*1)</f>
        <v>1</v>
      </c>
      <c r="BF40">
        <f>(SUM(AZ41:AZ43)+SUM(AZ32:AZ39))/11-AZ40</f>
        <v>51.72727272727252</v>
      </c>
      <c r="BG40">
        <f t="shared" si="55"/>
        <v>9.368781067017363</v>
      </c>
      <c r="BH40">
        <f t="shared" si="56"/>
        <v>68.1990058554444</v>
      </c>
    </row>
    <row r="41" spans="1:60" ht="12.75">
      <c r="A41">
        <v>10</v>
      </c>
      <c r="B41" t="s">
        <v>38</v>
      </c>
      <c r="C41" s="11">
        <v>1</v>
      </c>
      <c r="D41" s="12">
        <v>0.5</v>
      </c>
      <c r="E41" s="11">
        <v>1</v>
      </c>
      <c r="F41" s="12">
        <v>1</v>
      </c>
      <c r="G41" s="11">
        <v>0.5</v>
      </c>
      <c r="H41" s="12">
        <v>0.5</v>
      </c>
      <c r="I41" s="11">
        <v>0</v>
      </c>
      <c r="J41" s="12">
        <v>0.5</v>
      </c>
      <c r="K41" s="11">
        <v>0.5</v>
      </c>
      <c r="L41" s="12">
        <v>0.5</v>
      </c>
      <c r="M41" s="11">
        <v>1</v>
      </c>
      <c r="N41" s="12">
        <v>1</v>
      </c>
      <c r="O41" s="11">
        <v>0.5</v>
      </c>
      <c r="P41" s="12">
        <v>1</v>
      </c>
      <c r="Q41" s="11">
        <v>0.5</v>
      </c>
      <c r="R41" s="12">
        <v>1</v>
      </c>
      <c r="S41" s="13">
        <v>0.5</v>
      </c>
      <c r="T41" s="13">
        <v>1</v>
      </c>
      <c r="U41" s="11" t="s">
        <v>88</v>
      </c>
      <c r="V41" s="12" t="s">
        <v>88</v>
      </c>
      <c r="W41" s="13">
        <v>0</v>
      </c>
      <c r="X41" s="13">
        <v>0.5</v>
      </c>
      <c r="Y41" s="11">
        <v>1</v>
      </c>
      <c r="Z41" s="12">
        <v>1</v>
      </c>
      <c r="AA41">
        <f t="shared" si="46"/>
        <v>15</v>
      </c>
      <c r="AB41">
        <f>V44+U44</f>
        <v>7</v>
      </c>
      <c r="AC41">
        <f t="shared" si="47"/>
        <v>68</v>
      </c>
      <c r="AD41">
        <f t="shared" si="48"/>
        <v>8</v>
      </c>
      <c r="AE41">
        <f>(C41+D41)*AA32+(E41+F41)*AA33+(G41+H41)*AA34+(I41+J41)*AA35+(K41+L41)*AA36+(M41+N41)*AA37+(O41+P41)*AA38+(Q41+R41)*AA39+(S41+T41)*AA40+(W41+X41)*AA42+(Y41+Z41)*AA43</f>
        <v>142.75</v>
      </c>
      <c r="AF41" s="26">
        <f t="shared" si="49"/>
        <v>8</v>
      </c>
      <c r="AG41" s="26">
        <f t="shared" si="53"/>
        <v>3</v>
      </c>
      <c r="AH41" s="26"/>
      <c r="AI41" s="26">
        <f t="shared" si="50"/>
        <v>3</v>
      </c>
      <c r="AJ41" s="26">
        <f t="shared" si="54"/>
        <v>2462</v>
      </c>
      <c r="AK41" s="26">
        <v>1</v>
      </c>
      <c r="AL41">
        <f t="shared" si="51"/>
        <v>15.094275</v>
      </c>
      <c r="AN41">
        <f t="shared" si="21"/>
        <v>1</v>
      </c>
      <c r="AO41">
        <f t="shared" si="22"/>
        <v>1</v>
      </c>
      <c r="AP41">
        <f t="shared" si="23"/>
        <v>0.5</v>
      </c>
      <c r="AQ41">
        <f t="shared" si="24"/>
        <v>0</v>
      </c>
      <c r="AR41">
        <f t="shared" si="25"/>
        <v>0.5</v>
      </c>
      <c r="AS41">
        <f t="shared" si="26"/>
        <v>1</v>
      </c>
      <c r="AT41">
        <f t="shared" si="27"/>
        <v>1</v>
      </c>
      <c r="AU41">
        <f t="shared" si="28"/>
        <v>1</v>
      </c>
      <c r="AV41">
        <f t="shared" si="29"/>
        <v>1</v>
      </c>
      <c r="AX41">
        <f t="shared" si="30"/>
        <v>0</v>
      </c>
      <c r="AY41">
        <f t="shared" si="31"/>
        <v>1</v>
      </c>
      <c r="AZ41">
        <v>2281</v>
      </c>
      <c r="BA41">
        <f>(IF(LARGE(AL32:AL43,1)=AL41,1,0)*1+IF(LARGE(AL32:AL43,2)=AL41,1,0)*2+IF(LARGE(AL32:AL43,3)=AL41,1,0)*3+IF(LARGE(AL32:AL43,4)=AL41,1,0)*4+IF(LARGE(AL32:AL43,5)=AL41,1,0)*5+IF(LARGE(AL32:AL43,6)=AL41,1,0)*6+IF(LARGE(AL32:AL43,7)=AL41,1,0)*7+IF(LARGE(AL32:AL43,8)=AL41,1,0)*8+IF(LARGE(AL32:AL43,9)=AL41,1,0)*9+IF(LARGE(AL32:AL43,10)=AL41,1,0)*10+IF(LARGE(AL32:AL43,11)=AL41,1,0)*11+IF(LARGE(AL32:AL43,12)=AL41,1,0)*12)</f>
        <v>3</v>
      </c>
      <c r="BB41">
        <f>(IF(LARGE(AL32:AL43,1)=AL41,1,0)*1+IF(LARGE(AL32:AL43,2)=AL41,1,0)*1+IF(LARGE(AL32:AL43,3)=AL41,1,0)*1+IF(LARGE(AL32:AL43,4)=AL41,1,0)*1+IF(LARGE(AL32:AL43,5)=AL41,1,0)*1+IF(LARGE(AL32:AL43,6)=AL41,1,0)*1+IF(LARGE(AL32:AL43,7)=AL41,1,0)*1+IF(LARGE(AL32:AL43,8)=AL41,1,0)*1+IF(LARGE(AL32:AL43,9)=AL41,1,0)*1+IF(LARGE(AL32:AL43,10)=AL41,1,0)*1+IF(LARGE(AL32:AL43,11)=AL41,1,0)*1+IF(LARGE(AL32:AL43,12)=AL41,1,0)*1)</f>
        <v>1</v>
      </c>
      <c r="BC41">
        <f t="shared" si="52"/>
        <v>8.094275</v>
      </c>
      <c r="BD41">
        <f>(IF(LARGE(BC32:BC43,1)=BC41,1,0)*1+IF(LARGE(BC32:BC43,2)=BC41,1,0)*2+IF(LARGE(BC32:BC43,3)=BC41,1,0)*3+IF(LARGE(BC32:BC43,4)=BC41,1,0)*4+IF(LARGE(BC32:BC43,5)=BC41,1,0)*5+IF(LARGE(BC32:BC43,6)=BC41,1,0)*6+IF(LARGE(BC32:BC43,7)=BC41,1,0)*7+IF(LARGE(BC32:BC43,8)=BC41,1,0)*8+IF(LARGE(BC32:BC43,9)=BC41,1,0)*9+IF(LARGE(BC32:BC43,10)=BC41,1,0)*10+IF(LARGE(BC32:BC43,11)=BC41,1,0)*11+IF(LARGE(BC32:BC43,12)=BC41,1,0)*12)</f>
        <v>3</v>
      </c>
      <c r="BE41">
        <f>(IF(LARGE(BC32:BC43,1)=BC41,1,0)*1+IF(LARGE(BC32:BC43,2)=BC41,1,0)*1+IF(LARGE(BC32:BC43,3)=BC41,1,0)*1+IF(LARGE(BC32:BC43,4)=BC41,1,0)*1+IF(LARGE(BC32:BC43,5)=BC41,1,0)*1+IF(LARGE(BC32:BC43,6)=BC41,1,0)*1+IF(LARGE(BC32:BC43,7)=BC41,1,0)*1+IF(LARGE(BC32:BC43,8)=BC41,1,0)*1+IF(LARGE(BC32:BC43,9)=BC41,1,0)*1+IF(LARGE(BC32:BC43,10)=BC41,1,0)*1+IF(LARGE(BC32:BC43,11)=BC41,1,0)*1+IF(LARGE(BC32:BC43,12)=BC41,1,0)*1)</f>
        <v>1</v>
      </c>
      <c r="BF41">
        <f>(SUM(AZ42:AZ43)+SUM(AZ32:AZ40))/11-AZ41</f>
        <v>52.81818181818198</v>
      </c>
      <c r="BG41">
        <f t="shared" si="55"/>
        <v>9.334901788933044</v>
      </c>
      <c r="BH41">
        <f t="shared" si="56"/>
        <v>181.2831427541426</v>
      </c>
    </row>
    <row r="42" spans="1:60" s="36" customFormat="1" ht="12.75">
      <c r="A42" s="36">
        <v>11</v>
      </c>
      <c r="B42" s="36" t="s">
        <v>39</v>
      </c>
      <c r="C42" s="37">
        <v>1</v>
      </c>
      <c r="D42" s="38">
        <v>0.5</v>
      </c>
      <c r="E42" s="37">
        <v>0</v>
      </c>
      <c r="F42" s="38">
        <v>1</v>
      </c>
      <c r="G42" s="37">
        <v>0.5</v>
      </c>
      <c r="H42" s="38">
        <v>1</v>
      </c>
      <c r="I42" s="37">
        <v>1</v>
      </c>
      <c r="J42" s="38">
        <v>1</v>
      </c>
      <c r="K42" s="37">
        <v>0</v>
      </c>
      <c r="L42" s="53">
        <v>1</v>
      </c>
      <c r="M42" s="37">
        <v>1</v>
      </c>
      <c r="N42" s="38">
        <v>1</v>
      </c>
      <c r="O42" s="37">
        <v>1</v>
      </c>
      <c r="P42" s="38">
        <v>0.5</v>
      </c>
      <c r="Q42" s="37">
        <v>1</v>
      </c>
      <c r="R42" s="38">
        <v>1</v>
      </c>
      <c r="S42" s="39">
        <v>0.5</v>
      </c>
      <c r="T42" s="39">
        <v>1</v>
      </c>
      <c r="U42" s="37">
        <v>0.5</v>
      </c>
      <c r="V42" s="38">
        <v>1</v>
      </c>
      <c r="W42" s="39" t="s">
        <v>88</v>
      </c>
      <c r="X42" s="39" t="s">
        <v>88</v>
      </c>
      <c r="Y42" s="37">
        <v>0</v>
      </c>
      <c r="Z42" s="38">
        <v>0.5</v>
      </c>
      <c r="AA42" s="36">
        <f t="shared" si="46"/>
        <v>16</v>
      </c>
      <c r="AB42" s="36">
        <f>X44+W44</f>
        <v>6</v>
      </c>
      <c r="AC42" s="36">
        <f t="shared" si="47"/>
        <v>73</v>
      </c>
      <c r="AD42" s="36">
        <f t="shared" si="48"/>
        <v>9</v>
      </c>
      <c r="AE42" s="36">
        <f>(C42+D42)*AA32+(E42+F42)*AA33+(G42+H42)*AA34+(I42+J42)*AA35+(K42+L42)*AA36+(M42+N42)*AA37+(O42+P42)*AA38+(Q42+R42)*AA39+(S42+T42)*AA40+(U42+V42)*AA41+(Y42+Z42)*AA43</f>
        <v>164</v>
      </c>
      <c r="AF42" s="40">
        <f t="shared" si="49"/>
        <v>10</v>
      </c>
      <c r="AG42" s="40">
        <f t="shared" si="53"/>
        <v>1</v>
      </c>
      <c r="AH42" s="40"/>
      <c r="AI42" s="40">
        <f t="shared" si="50"/>
        <v>1</v>
      </c>
      <c r="AJ42" s="40">
        <f t="shared" si="54"/>
        <v>2496</v>
      </c>
      <c r="AK42" s="40">
        <v>1</v>
      </c>
      <c r="AL42" s="36">
        <f t="shared" si="51"/>
        <v>16.1064</v>
      </c>
      <c r="AN42" s="36">
        <f t="shared" si="21"/>
        <v>1</v>
      </c>
      <c r="AO42" s="36">
        <f t="shared" si="22"/>
        <v>0.5</v>
      </c>
      <c r="AP42" s="36">
        <f t="shared" si="23"/>
        <v>1</v>
      </c>
      <c r="AQ42" s="36">
        <f t="shared" si="24"/>
        <v>1</v>
      </c>
      <c r="AR42" s="36">
        <f t="shared" si="25"/>
        <v>0.5</v>
      </c>
      <c r="AS42" s="36">
        <f t="shared" si="26"/>
        <v>1</v>
      </c>
      <c r="AT42" s="36">
        <f t="shared" si="27"/>
        <v>1</v>
      </c>
      <c r="AU42" s="36">
        <f t="shared" si="28"/>
        <v>1</v>
      </c>
      <c r="AV42" s="36">
        <f t="shared" si="29"/>
        <v>1</v>
      </c>
      <c r="AW42" s="36">
        <f t="shared" si="38"/>
        <v>1</v>
      </c>
      <c r="AY42" s="36">
        <f t="shared" si="31"/>
        <v>0</v>
      </c>
      <c r="AZ42" s="36">
        <v>2264</v>
      </c>
      <c r="BA42" s="36">
        <f>(IF(LARGE(AL32:AL43,1)=AL42,1,0)*1+IF(LARGE(AL32:AL43,2)=AL42,1,0)*2+IF(LARGE(AL32:AL43,3)=AL42,1,0)*3+IF(LARGE(AL32:AL43,4)=AL42,1,0)*4+IF(LARGE(AL32:AL43,5)=AL42,1,0)*5+IF(LARGE(AL32:AL43,6)=AL42,1,0)*6+IF(LARGE(AL32:AL43,7)=AL42,1,0)*7+IF(LARGE(AL32:AL43,8)=AL42,1,0)*8+IF(LARGE(AL32:AL43,9)=AL42,1,0)*9+IF(LARGE(AL32:AL43,10)=AL42,1,0)*10+IF(LARGE(AL32:AL43,11)=AL42,1,0)*11+IF(LARGE(AL32:AL43,12)=AL42,1,0)*12)</f>
        <v>1</v>
      </c>
      <c r="BB42" s="36">
        <f>(IF(LARGE(AL32:AL43,1)=AL42,1,0)*1+IF(LARGE(AL32:AL43,2)=AL42,1,0)*1+IF(LARGE(AL32:AL43,3)=AL42,1,0)*1+IF(LARGE(AL32:AL43,4)=AL42,1,0)*1+IF(LARGE(AL32:AL43,5)=AL42,1,0)*1+IF(LARGE(AL32:AL43,6)=AL42,1,0)*1+IF(LARGE(AL32:AL43,7)=AL42,1,0)*1+IF(LARGE(AL32:AL43,8)=AL42,1,0)*1+IF(LARGE(AL32:AL43,9)=AL42,1,0)*1+IF(LARGE(AL32:AL43,10)=AL42,1,0)*1+IF(LARGE(AL32:AL43,11)=AL42,1,0)*1+IF(LARGE(AL32:AL43,12)=AL42,1,0)*1)</f>
        <v>1</v>
      </c>
      <c r="BC42" s="36">
        <f t="shared" si="52"/>
        <v>10.1064</v>
      </c>
      <c r="BD42" s="36">
        <f>(IF(LARGE(BC32:BC43,1)=BC42,1,0)*1+IF(LARGE(BC32:BC43,2)=BC42,1,0)*2+IF(LARGE(BC32:BC43,3)=BC42,1,0)*3+IF(LARGE(BC32:BC43,4)=BC42,1,0)*4+IF(LARGE(BC32:BC43,5)=BC42,1,0)*5+IF(LARGE(BC32:BC43,6)=BC42,1,0)*6+IF(LARGE(BC32:BC43,7)=BC42,1,0)*7+IF(LARGE(BC32:BC43,8)=BC42,1,0)*8+IF(LARGE(BC32:BC43,9)=BC42,1,0)*9+IF(LARGE(BC32:BC43,10)=BC42,1,0)*10+IF(LARGE(BC32:BC43,11)=BC42,1,0)*11+IF(LARGE(BC32:BC43,12)=BC42,1,0)*12)</f>
        <v>1</v>
      </c>
      <c r="BE42" s="36">
        <f>(IF(LARGE(BC32:BC43,1)=BC42,1,0)*1+IF(LARGE(BC32:BC43,2)=BC42,1,0)*1+IF(LARGE(BC32:BC43,3)=BC42,1,0)*1+IF(LARGE(BC32:BC43,4)=BC42,1,0)*1+IF(LARGE(BC32:BC43,5)=BC42,1,0)*1+IF(LARGE(BC32:BC43,6)=BC42,1,0)*1+IF(LARGE(BC32:BC43,7)=BC42,1,0)*1+IF(LARGE(BC32:BC43,8)=BC42,1,0)*1+IF(LARGE(BC32:BC43,9)=BC42,1,0)*1+IF(LARGE(BC32:BC43,10)=BC42,1,0)*1+IF(LARGE(BC32:BC43,11)=BC42,1,0)*1+IF(LARGE(BC32:BC43,12)=BC42,1,0)*1)</f>
        <v>1</v>
      </c>
      <c r="BF42" s="36">
        <f>(SUM(AZ43)+SUM(AZ32:AZ41))/11-AZ42</f>
        <v>71.36363636363649</v>
      </c>
      <c r="BG42" s="36">
        <f t="shared" si="55"/>
        <v>8.764397781237934</v>
      </c>
      <c r="BH42" s="36">
        <f t="shared" si="56"/>
        <v>231.53927100038612</v>
      </c>
    </row>
    <row r="43" spans="1:60" ht="12.75">
      <c r="A43" s="9">
        <v>12</v>
      </c>
      <c r="B43" s="9" t="s">
        <v>40</v>
      </c>
      <c r="C43" s="17">
        <v>0.5</v>
      </c>
      <c r="D43" s="18">
        <v>1</v>
      </c>
      <c r="E43" s="17">
        <v>0</v>
      </c>
      <c r="F43" s="18">
        <v>0</v>
      </c>
      <c r="G43" s="17">
        <v>0</v>
      </c>
      <c r="H43" s="18">
        <v>0</v>
      </c>
      <c r="I43" s="17">
        <v>0</v>
      </c>
      <c r="J43" s="18">
        <v>0</v>
      </c>
      <c r="K43" s="17">
        <v>0</v>
      </c>
      <c r="L43" s="18">
        <v>0.5</v>
      </c>
      <c r="M43" s="17">
        <v>1</v>
      </c>
      <c r="N43" s="18">
        <v>1</v>
      </c>
      <c r="O43" s="31">
        <v>1</v>
      </c>
      <c r="P43" s="30">
        <v>0.5</v>
      </c>
      <c r="Q43" s="31">
        <v>1</v>
      </c>
      <c r="R43" s="18">
        <v>0</v>
      </c>
      <c r="S43" s="19">
        <v>0</v>
      </c>
      <c r="T43" s="19">
        <v>0</v>
      </c>
      <c r="U43" s="17">
        <v>0</v>
      </c>
      <c r="V43" s="18">
        <v>0</v>
      </c>
      <c r="W43" s="19">
        <v>0.5</v>
      </c>
      <c r="X43" s="19">
        <v>1</v>
      </c>
      <c r="Y43" s="17" t="s">
        <v>88</v>
      </c>
      <c r="Z43" s="18" t="s">
        <v>88</v>
      </c>
      <c r="AA43">
        <f t="shared" si="46"/>
        <v>8</v>
      </c>
      <c r="AB43">
        <f>Z44+Y44</f>
        <v>14</v>
      </c>
      <c r="AC43">
        <f t="shared" si="47"/>
        <v>36</v>
      </c>
      <c r="AD43">
        <f t="shared" si="48"/>
        <v>4.5</v>
      </c>
      <c r="AE43">
        <f>(C43+D43)*AA32+(E43+F43)*AA33+(G43+H43)*AA34+(I43+J43)*AA35+(K43+L43)*AA36+(M43+N43)*AA37+(O43+P43)*AA38+(Q43+R43)*AA39+(S43+T43)*AA40+(U43+V43)*AA41+(W43+X43)*AA42</f>
        <v>69.75</v>
      </c>
      <c r="AF43" s="26">
        <f t="shared" si="49"/>
        <v>-6</v>
      </c>
      <c r="AG43" s="26">
        <f t="shared" si="53"/>
        <v>9</v>
      </c>
      <c r="AH43" s="26"/>
      <c r="AI43" s="26">
        <f t="shared" si="50"/>
        <v>9</v>
      </c>
      <c r="AJ43" s="26">
        <f t="shared" si="54"/>
        <v>2240</v>
      </c>
      <c r="AK43" s="26">
        <v>1</v>
      </c>
      <c r="AL43">
        <f t="shared" si="51"/>
        <v>8.051975</v>
      </c>
      <c r="AN43">
        <f t="shared" si="21"/>
        <v>1</v>
      </c>
      <c r="AO43">
        <f t="shared" si="22"/>
        <v>0</v>
      </c>
      <c r="AP43">
        <f t="shared" si="23"/>
        <v>0</v>
      </c>
      <c r="AQ43">
        <f t="shared" si="24"/>
        <v>0</v>
      </c>
      <c r="AR43">
        <f t="shared" si="25"/>
        <v>0</v>
      </c>
      <c r="AS43">
        <f t="shared" si="26"/>
        <v>1</v>
      </c>
      <c r="AT43">
        <f t="shared" si="27"/>
        <v>1</v>
      </c>
      <c r="AU43">
        <f t="shared" si="28"/>
        <v>0.5</v>
      </c>
      <c r="AV43">
        <f t="shared" si="29"/>
        <v>0</v>
      </c>
      <c r="AW43">
        <f t="shared" si="38"/>
        <v>0</v>
      </c>
      <c r="AX43">
        <f t="shared" si="30"/>
        <v>1</v>
      </c>
      <c r="AZ43">
        <v>2246</v>
      </c>
      <c r="BA43">
        <f>(IF(LARGE(AL32:AL43,1)=AL43,1,0)*1+IF(LARGE(AL32:AL43,2)=AL43,1,0)*2+IF(LARGE(AL32:AL43,3)=AL43,1,0)*3+IF(LARGE(AL32:AL43,4)=AL43,1,0)*4+IF(LARGE(AL32:AL43,5)=AL43,1,0)*5+IF(LARGE(AL32:AL43,6)=AL43,1,0)*6+IF(LARGE(AL32:AL43,7)=AL43,1,0)*7+IF(LARGE(AL32:AL43,8)=AL43,1,0)*8+IF(LARGE(AL32:AL43,9)=AL43,1,0)*9+IF(LARGE(AL32:AL43,10)=AL43,1,0)*10+IF(LARGE(AL32:AL43,11)=AL43,1,0)*11+IF(LARGE(AL32:AL43,12)=AL43,1,0)*12)</f>
        <v>9</v>
      </c>
      <c r="BB43">
        <f>(IF(LARGE(AL32:AL43,1)=AL43,1,0)*1+IF(LARGE(AL32:AL43,2)=AL43,1,0)*1+IF(LARGE(AL32:AL43,3)=AL43,1,0)*1+IF(LARGE(AL32:AL43,4)=AL43,1,0)*1+IF(LARGE(AL32:AL43,5)=AL43,1,0)*1+IF(LARGE(AL32:AL43,6)=AL43,1,0)*1+IF(LARGE(AL32:AL43,7)=AL43,1,0)*1+IF(LARGE(AL32:AL43,8)=AL43,1,0)*1+IF(LARGE(AL32:AL43,9)=AL43,1,0)*1+IF(LARGE(AL32:AL43,10)=AL43,1,0)*1+IF(LARGE(AL32:AL43,11)=AL43,1,0)*1+IF(LARGE(AL32:AL43,12)=AL43,1,0)*1)</f>
        <v>1</v>
      </c>
      <c r="BC43">
        <f t="shared" si="52"/>
        <v>-5.948025</v>
      </c>
      <c r="BD43">
        <f>(IF(LARGE(BC32:BC43,1)=BC43,1,0)*1+IF(LARGE(BC32:BC43,2)=BC43,1,0)*2+IF(LARGE(BC32:BC43,3)=BC43,1,0)*3+IF(LARGE(BC32:BC43,4)=BC43,1,0)*4+IF(LARGE(BC32:BC43,5)=BC43,1,0)*5+IF(LARGE(BC32:BC43,6)=BC43,1,0)*6+IF(LARGE(BC32:BC43,7)=BC43,1,0)*7+IF(LARGE(BC32:BC43,8)=BC43,1,0)*8+IF(LARGE(BC32:BC43,9)=BC43,1,0)*9+IF(LARGE(BC32:BC43,10)=BC43,1,0)*10+IF(LARGE(BC32:BC43,11)=BC43,1,0)*11+IF(LARGE(BC32:BC43,12)=BC43,1,0)*12)</f>
        <v>9</v>
      </c>
      <c r="BE43">
        <f>(IF(LARGE(BC32:BC43,1)=BC43,1,0)*1+IF(LARGE(BC32:BC43,2)=BC43,1,0)*1+IF(LARGE(BC32:BC43,3)=BC43,1,0)*1+IF(LARGE(BC32:BC43,4)=BC43,1,0)*1+IF(LARGE(BC32:BC43,5)=BC43,1,0)*1+IF(LARGE(BC32:BC43,6)=BC43,1,0)*1+IF(LARGE(BC32:BC43,7)=BC43,1,0)*1+IF(LARGE(BC32:BC43,8)=BC43,1,0)*1+IF(LARGE(BC32:BC43,9)=BC43,1,0)*1+IF(LARGE(BC32:BC43,10)=BC43,1,0)*1+IF(LARGE(BC32:BC43,11)=BC43,1,0)*1+IF(LARGE(BC32:BC43,12)=BC43,1,0)*1)</f>
        <v>1</v>
      </c>
      <c r="BF43">
        <f>(SUM(AZ32:AZ42))/11-AZ43</f>
        <v>91</v>
      </c>
      <c r="BG43">
        <f t="shared" si="55"/>
        <v>8.173773359742322</v>
      </c>
      <c r="BH43">
        <f t="shared" si="56"/>
        <v>-5.5607475117543</v>
      </c>
    </row>
    <row r="44" spans="1:52" ht="12.75">
      <c r="A44">
        <f>ROUND(AA44/(132)*100,0)</f>
        <v>100</v>
      </c>
      <c r="C44" s="11">
        <f aca="true" t="shared" si="57" ref="C44:AB44">SUM(C32:C43)</f>
        <v>6</v>
      </c>
      <c r="D44" s="12">
        <f t="shared" si="57"/>
        <v>9</v>
      </c>
      <c r="E44" s="11">
        <f t="shared" si="57"/>
        <v>5</v>
      </c>
      <c r="F44" s="12">
        <f t="shared" si="57"/>
        <v>5</v>
      </c>
      <c r="G44" s="11">
        <f t="shared" si="57"/>
        <v>3.5</v>
      </c>
      <c r="H44" s="12">
        <f t="shared" si="57"/>
        <v>3.5</v>
      </c>
      <c r="I44" s="11">
        <f t="shared" si="57"/>
        <v>3</v>
      </c>
      <c r="J44" s="12">
        <f t="shared" si="57"/>
        <v>5.5</v>
      </c>
      <c r="K44" s="11">
        <f t="shared" si="57"/>
        <v>3.5</v>
      </c>
      <c r="L44" s="12">
        <f t="shared" si="57"/>
        <v>4.5</v>
      </c>
      <c r="M44" s="11">
        <f t="shared" si="57"/>
        <v>9.5</v>
      </c>
      <c r="N44" s="12">
        <f t="shared" si="57"/>
        <v>10</v>
      </c>
      <c r="O44" s="11">
        <f t="shared" si="57"/>
        <v>6.5</v>
      </c>
      <c r="P44" s="12">
        <f t="shared" si="57"/>
        <v>4</v>
      </c>
      <c r="Q44" s="11">
        <f t="shared" si="57"/>
        <v>8</v>
      </c>
      <c r="R44" s="12">
        <f t="shared" si="57"/>
        <v>8</v>
      </c>
      <c r="S44" s="13">
        <f t="shared" si="57"/>
        <v>6</v>
      </c>
      <c r="T44" s="13">
        <f t="shared" si="57"/>
        <v>4.5</v>
      </c>
      <c r="U44" s="11">
        <f t="shared" si="57"/>
        <v>2.5</v>
      </c>
      <c r="V44" s="12">
        <f t="shared" si="57"/>
        <v>4.5</v>
      </c>
      <c r="W44" s="13">
        <f t="shared" si="57"/>
        <v>1.5</v>
      </c>
      <c r="X44" s="13">
        <f t="shared" si="57"/>
        <v>4.5</v>
      </c>
      <c r="Y44" s="11">
        <f t="shared" si="57"/>
        <v>7</v>
      </c>
      <c r="Z44" s="12">
        <f t="shared" si="57"/>
        <v>7</v>
      </c>
      <c r="AA44" s="23">
        <f t="shared" si="57"/>
        <v>132</v>
      </c>
      <c r="AB44" s="23">
        <f t="shared" si="57"/>
        <v>132</v>
      </c>
      <c r="AF44" s="26"/>
      <c r="AG44" s="26"/>
      <c r="AH44" s="26"/>
      <c r="AI44" s="26"/>
      <c r="AJ44" s="26"/>
      <c r="AK44" s="26"/>
      <c r="AZ44" s="26"/>
    </row>
    <row r="45" spans="32:52" ht="12.75">
      <c r="AF45" s="26"/>
      <c r="AG45" s="26"/>
      <c r="AH45" s="26"/>
      <c r="AI45" s="26"/>
      <c r="AJ45" s="26"/>
      <c r="AK45" s="26"/>
      <c r="AZ45" s="26"/>
    </row>
    <row r="46" spans="1:52" ht="12.75">
      <c r="A46" s="4" t="s">
        <v>13</v>
      </c>
      <c r="B46" s="4"/>
      <c r="C46" s="7">
        <v>1</v>
      </c>
      <c r="D46" s="8">
        <v>1</v>
      </c>
      <c r="E46" s="7">
        <v>2</v>
      </c>
      <c r="F46" s="8">
        <v>2</v>
      </c>
      <c r="G46" s="7">
        <v>3</v>
      </c>
      <c r="H46" s="8">
        <v>3</v>
      </c>
      <c r="I46" s="7">
        <v>4</v>
      </c>
      <c r="J46" s="8">
        <v>4</v>
      </c>
      <c r="K46" s="7">
        <v>5</v>
      </c>
      <c r="L46" s="8">
        <v>5</v>
      </c>
      <c r="M46" s="7">
        <v>6</v>
      </c>
      <c r="N46" s="8">
        <v>6</v>
      </c>
      <c r="O46" s="7">
        <v>7</v>
      </c>
      <c r="P46" s="8">
        <v>7</v>
      </c>
      <c r="Q46" s="7">
        <v>8</v>
      </c>
      <c r="R46" s="8">
        <v>8</v>
      </c>
      <c r="S46" s="4">
        <v>9</v>
      </c>
      <c r="T46" s="4">
        <v>9</v>
      </c>
      <c r="U46" s="7">
        <v>10</v>
      </c>
      <c r="V46" s="8">
        <v>10</v>
      </c>
      <c r="W46" s="4">
        <v>11</v>
      </c>
      <c r="X46" s="4">
        <v>11</v>
      </c>
      <c r="Y46" s="7">
        <v>12</v>
      </c>
      <c r="Z46" s="8">
        <v>12</v>
      </c>
      <c r="AA46" t="s">
        <v>90</v>
      </c>
      <c r="AB46" t="s">
        <v>91</v>
      </c>
      <c r="AC46" t="s">
        <v>92</v>
      </c>
      <c r="AD46" t="s">
        <v>95</v>
      </c>
      <c r="AE46" t="s">
        <v>94</v>
      </c>
      <c r="AF46" s="26" t="s">
        <v>96</v>
      </c>
      <c r="AG46" s="26" t="s">
        <v>97</v>
      </c>
      <c r="AH46" s="26"/>
      <c r="AI46" s="26" t="s">
        <v>99</v>
      </c>
      <c r="AJ46" s="26"/>
      <c r="AK46" s="26"/>
      <c r="AZ46" s="26"/>
    </row>
    <row r="47" spans="1:60" ht="12.75">
      <c r="A47">
        <v>1</v>
      </c>
      <c r="B47" s="1" t="s">
        <v>41</v>
      </c>
      <c r="C47" s="11" t="s">
        <v>88</v>
      </c>
      <c r="D47" s="12" t="s">
        <v>88</v>
      </c>
      <c r="E47" s="11">
        <v>0</v>
      </c>
      <c r="F47" s="12">
        <v>0</v>
      </c>
      <c r="G47" s="11">
        <v>0</v>
      </c>
      <c r="H47" s="12">
        <v>0</v>
      </c>
      <c r="I47" s="11">
        <v>0</v>
      </c>
      <c r="J47" s="12">
        <v>1</v>
      </c>
      <c r="K47" s="11">
        <v>1</v>
      </c>
      <c r="L47" s="12">
        <v>1</v>
      </c>
      <c r="M47" s="11">
        <v>1</v>
      </c>
      <c r="N47" s="12">
        <v>1</v>
      </c>
      <c r="O47" s="11">
        <v>0</v>
      </c>
      <c r="P47" s="12">
        <v>0</v>
      </c>
      <c r="Q47" s="11">
        <v>1</v>
      </c>
      <c r="R47" s="12">
        <v>1</v>
      </c>
      <c r="S47" s="13">
        <v>1</v>
      </c>
      <c r="T47" s="13">
        <v>1</v>
      </c>
      <c r="U47" s="11">
        <v>0</v>
      </c>
      <c r="V47" s="12">
        <v>1</v>
      </c>
      <c r="W47" s="13">
        <v>0</v>
      </c>
      <c r="X47" s="13">
        <v>0</v>
      </c>
      <c r="Y47" s="11">
        <v>1</v>
      </c>
      <c r="Z47" s="12">
        <v>1</v>
      </c>
      <c r="AA47">
        <f aca="true" t="shared" si="58" ref="AA47:AA58">SUM(C47:Z47)</f>
        <v>12</v>
      </c>
      <c r="AB47">
        <f>C59+D59</f>
        <v>10</v>
      </c>
      <c r="AC47">
        <f aca="true" t="shared" si="59" ref="AC47:AC58">ROUND(AA47/(AA47+AB47)*100,0)</f>
        <v>55</v>
      </c>
      <c r="AD47">
        <f aca="true" t="shared" si="60" ref="AD47:AD58">SUM(AN47:AY47)</f>
        <v>6</v>
      </c>
      <c r="AE47">
        <f>(E47+F47)*AA48+(G47+H47)*AA49+(I47+J47)*AA50+(K47+L47)*AA51+(M47+N47)*AA52+(O47+P47)*AA53+(Q47+R47)*AA54+(S47+T47)*AA55+(U47+V47)*AA56+(W47+X47)*AA57+(Y47+Z47)*AA58</f>
        <v>83</v>
      </c>
      <c r="AF47" s="26">
        <f aca="true" t="shared" si="61" ref="AF47:AF58">AA47-AB47</f>
        <v>2</v>
      </c>
      <c r="AG47" s="26">
        <f aca="true" t="shared" si="62" ref="AG47:AG58">BA47/BB47</f>
        <v>7</v>
      </c>
      <c r="AH47" s="26"/>
      <c r="AI47" s="26">
        <f aca="true" t="shared" si="63" ref="AI47:AI58">BD47/BE47</f>
        <v>7</v>
      </c>
      <c r="AJ47" s="26">
        <f>ROUND((AZ47+BH47),0)</f>
        <v>2092</v>
      </c>
      <c r="AK47" s="26">
        <v>2</v>
      </c>
      <c r="AL47">
        <f aca="true" t="shared" si="64" ref="AL47:AL58">AA47+AD47/100+AE47/10000</f>
        <v>12.0683</v>
      </c>
      <c r="AO47">
        <f t="shared" si="22"/>
        <v>0</v>
      </c>
      <c r="AP47">
        <f t="shared" si="23"/>
        <v>0</v>
      </c>
      <c r="AQ47">
        <f t="shared" si="24"/>
        <v>0.5</v>
      </c>
      <c r="AR47">
        <f t="shared" si="25"/>
        <v>1</v>
      </c>
      <c r="AS47">
        <f t="shared" si="26"/>
        <v>1</v>
      </c>
      <c r="AT47">
        <f t="shared" si="27"/>
        <v>0</v>
      </c>
      <c r="AU47">
        <f t="shared" si="28"/>
        <v>1</v>
      </c>
      <c r="AV47">
        <f t="shared" si="29"/>
        <v>1</v>
      </c>
      <c r="AW47">
        <f t="shared" si="38"/>
        <v>0.5</v>
      </c>
      <c r="AX47">
        <f t="shared" si="30"/>
        <v>0</v>
      </c>
      <c r="AY47">
        <f t="shared" si="31"/>
        <v>1</v>
      </c>
      <c r="AZ47" s="34">
        <v>2260</v>
      </c>
      <c r="BA47">
        <f>(IF(LARGE(AL47:AL58,1)=AL47,1,0)*1+IF(LARGE(AL47:AL58,2)=AL47,1,0)*2+IF(LARGE(AL47:AL58,3)=AL47,1,0)*3+IF(LARGE(AL47:AL58,4)=AL47,1,0)*4+IF(LARGE(AL47:AL58,5)=AL47,1,0)*5+IF(LARGE(AL47:AL58,6)=AL47,1,0)*6+IF(LARGE(AL47:AL58,7)=AL47,1,0)*7+IF(LARGE(AL47:AL58,8)=AL47,1,0)*8+IF(LARGE(AL47:AL58,9)=AL47,1,0)*9+IF(LARGE(AL47:AL58,10)=AL47,1,0)*10+IF(LARGE(AL47:AL58,11)=AL47,1,0)*11+IF(LARGE(AL47:AL58,12)=AL47,1,0)*12)</f>
        <v>7</v>
      </c>
      <c r="BB47">
        <f>(IF(LARGE(AL47:AL58,1)=AL47,1,0)*1+IF(LARGE(AL47:AL58,2)=AL47,1,0)*1+IF(LARGE(AL47:AL58,3)=AL47,1,0)*1+IF(LARGE(AL47:AL58,4)=AL47,1,0)*1+IF(LARGE(AL47:AL58,5)=AL47,1,0)*1+IF(LARGE(AL47:AL58,6)=AL47,1,0)*1+IF(LARGE(AL47:AL58,7)=AL47,1,0)*1+IF(LARGE(AL47:AL58,8)=AL47,1,0)*1+IF(LARGE(AL47:AL58,9)=AL47,1,0)*1+IF(LARGE(AL47:AL58,10)=AL47,1,0)*1+IF(LARGE(AL47:AL58,11)=AL47,1,0)*1+IF(LARGE(AL47:AL58,12)=AL47,1,0)*1)</f>
        <v>1</v>
      </c>
      <c r="BC47">
        <f aca="true" t="shared" si="65" ref="BC47:BC58">AF47+AD47/100+AE47/10000</f>
        <v>2.0683000000000002</v>
      </c>
      <c r="BD47">
        <f>(IF(LARGE(BC47:BC58,1)=BC47,1,0)*1+IF(LARGE(BC47:BC58,2)=BC47,1,0)*2+IF(LARGE(BC47:BC58,3)=BC47,1,0)*3+IF(LARGE(BC47:BC58,4)=BC47,1,0)*4+IF(LARGE(BC47:BC58,5)=BC47,1,0)*5+IF(LARGE(BC47:BC58,6)=BC47,1,0)*6+IF(LARGE(BC47:BC58,7)=BC47,1,0)*7+IF(LARGE(BC47:BC58,8)=BC47,1,0)*8+IF(LARGE(BC47:BC58,9)=BC47,1,0)*9+IF(LARGE(BC47:BC58,10)=BC47,1,0)*10+IF(LARGE(BC47:BC58,11)=BC47,1,0)*11+IF(LARGE(BC47:BC58,12)=BC47,1,0)*12)</f>
        <v>7</v>
      </c>
      <c r="BE47">
        <f>(IF(LARGE(BC47:BC58,1)=BC47,1,0)*1+IF(LARGE(BC47:BC58,2)=BC47,1,0)*1+IF(LARGE(BC47:BC58,3)=BC47,1,0)*1+IF(LARGE(BC47:BC58,4)=BC47,1,0)*1+IF(LARGE(BC47:BC58,5)=BC47,1,0)*1+IF(LARGE(BC47:BC58,6)=BC47,1,0)*1+IF(LARGE(BC47:BC58,7)=BC47,1,0)*1+IF(LARGE(BC47:BC58,8)=BC47,1,0)*1+IF(LARGE(BC47:BC58,9)=BC47,1,0)*1+IF(LARGE(BC47:BC58,10)=BC47,1,0)*1+IF(LARGE(BC47:BC58,11)=BC47,1,0)*1+IF(LARGE(BC47:BC58,12)=BC47,1,0)*1)</f>
        <v>1</v>
      </c>
      <c r="BF47">
        <f>SUM(AZ48:AZ58)/11-AZ47</f>
        <v>-223.5454545454545</v>
      </c>
      <c r="BG47">
        <f>22/(1+POWER(2,BF47/120))</f>
        <v>17.255888115945616</v>
      </c>
      <c r="BH47">
        <f>32*(11+AF47/2-BG47)</f>
        <v>-168.18841971025972</v>
      </c>
    </row>
    <row r="48" spans="1:60" s="48" customFormat="1" ht="12.75">
      <c r="A48" s="47">
        <v>2</v>
      </c>
      <c r="B48" s="51" t="s">
        <v>42</v>
      </c>
      <c r="C48" s="11">
        <v>1</v>
      </c>
      <c r="D48" s="12">
        <v>1</v>
      </c>
      <c r="E48" s="11" t="s">
        <v>88</v>
      </c>
      <c r="F48" s="12" t="s">
        <v>88</v>
      </c>
      <c r="G48" s="11">
        <v>0</v>
      </c>
      <c r="H48" s="12">
        <v>0</v>
      </c>
      <c r="I48" s="11">
        <v>0</v>
      </c>
      <c r="J48" s="12">
        <v>0</v>
      </c>
      <c r="K48" s="11">
        <v>1</v>
      </c>
      <c r="L48" s="12">
        <v>0</v>
      </c>
      <c r="M48" s="11">
        <v>1</v>
      </c>
      <c r="N48" s="12">
        <v>1</v>
      </c>
      <c r="O48" s="11">
        <v>0</v>
      </c>
      <c r="P48" s="12">
        <v>1</v>
      </c>
      <c r="Q48" s="11">
        <v>1</v>
      </c>
      <c r="R48" s="12">
        <v>1</v>
      </c>
      <c r="S48" s="13">
        <v>1</v>
      </c>
      <c r="T48" s="13">
        <v>1</v>
      </c>
      <c r="U48" s="11">
        <v>0.5</v>
      </c>
      <c r="V48" s="12">
        <v>0</v>
      </c>
      <c r="W48" s="13">
        <v>1</v>
      </c>
      <c r="X48" s="13">
        <v>1</v>
      </c>
      <c r="Y48" s="11">
        <v>1</v>
      </c>
      <c r="Z48" s="12">
        <v>1</v>
      </c>
      <c r="AA48" s="48">
        <f t="shared" si="58"/>
        <v>14.5</v>
      </c>
      <c r="AB48" s="48">
        <f>F59+E59</f>
        <v>7.5</v>
      </c>
      <c r="AC48" s="48">
        <f t="shared" si="59"/>
        <v>66</v>
      </c>
      <c r="AD48" s="48">
        <f t="shared" si="60"/>
        <v>7</v>
      </c>
      <c r="AE48" s="48">
        <f>(C48+D48)*AA47+(G48+H48)*AA49+(I48+J48)*AA50+(K48+L48)*AA51+(M48+N48)*AA52+(O48+P48)*AA53+(Q48+R48)*AA54+(S48+T48)*AA55+(U48+V48)*AA56+(W48+X48)*AA57+(Y48+Z48)*AA58</f>
        <v>113.5</v>
      </c>
      <c r="AF48" s="49">
        <f t="shared" si="61"/>
        <v>7</v>
      </c>
      <c r="AG48" s="49">
        <f t="shared" si="62"/>
        <v>4</v>
      </c>
      <c r="AH48" s="49"/>
      <c r="AI48" s="49">
        <f t="shared" si="63"/>
        <v>4</v>
      </c>
      <c r="AJ48" s="49">
        <f aca="true" t="shared" si="66" ref="AJ48:AJ58">ROUND((AZ48+BH48),0)</f>
        <v>2164</v>
      </c>
      <c r="AK48" s="49">
        <v>2</v>
      </c>
      <c r="AL48" s="48">
        <f t="shared" si="64"/>
        <v>14.58135</v>
      </c>
      <c r="AN48" s="48">
        <f t="shared" si="21"/>
        <v>1</v>
      </c>
      <c r="AP48" s="48">
        <f t="shared" si="23"/>
        <v>0</v>
      </c>
      <c r="AQ48" s="48">
        <f t="shared" si="24"/>
        <v>0</v>
      </c>
      <c r="AR48" s="48">
        <f t="shared" si="25"/>
        <v>0.5</v>
      </c>
      <c r="AS48" s="48">
        <f t="shared" si="26"/>
        <v>1</v>
      </c>
      <c r="AT48" s="48">
        <f t="shared" si="27"/>
        <v>0.5</v>
      </c>
      <c r="AU48" s="48">
        <f t="shared" si="28"/>
        <v>1</v>
      </c>
      <c r="AV48" s="48">
        <f t="shared" si="29"/>
        <v>1</v>
      </c>
      <c r="AW48" s="48">
        <f t="shared" si="38"/>
        <v>0</v>
      </c>
      <c r="AX48" s="48">
        <f t="shared" si="30"/>
        <v>1</v>
      </c>
      <c r="AY48" s="48">
        <f t="shared" si="31"/>
        <v>1</v>
      </c>
      <c r="AZ48" s="50">
        <v>2219</v>
      </c>
      <c r="BA48" s="48">
        <f>(IF(LARGE(AL47:AL58,1)=AL48,1,0)*1+IF(LARGE(AL47:AL58,2)=AL48,1,0)*2+IF(LARGE(AL47:AL58,3)=AL48,1,0)*3+IF(LARGE(AL47:AL58,4)=AL48,1,0)*4+IF(LARGE(AL47:AL58,5)=AL48,1,0)*5+IF(LARGE(AL47:AL58,6)=AL48,1,0)*6+IF(LARGE(AL47:AL58,7)=AL48,1,0)*7+IF(LARGE(AL47:AL58,8)=AL48,1,0)*8+IF(LARGE(AL47:AL58,9)=AL48,1,0)*9+IF(LARGE(AL47:AL58,10)=AL48,1,0)*10+IF(LARGE(AL47:AL58,11)=AL48,1,0)*11+IF(LARGE(AL47:AL58,12)=AL48,1,0)*12)</f>
        <v>4</v>
      </c>
      <c r="BB48" s="48">
        <f>(IF(LARGE(AL47:AL58,1)=AL48,1,0)*1+IF(LARGE(AL47:AL58,2)=AL48,1,0)*1+IF(LARGE(AL47:AL58,3)=AL48,1,0)*1+IF(LARGE(AL47:AL58,4)=AL48,1,0)*1+IF(LARGE(AL47:AL58,5)=AL48,1,0)*1+IF(LARGE(AL47:AL58,6)=AL48,1,0)*1+IF(LARGE(AL47:AL58,7)=AL48,1,0)*1+IF(LARGE(AL47:AL58,8)=AL48,1,0)*1+IF(LARGE(AL47:AL58,9)=AL48,1,0)*1+IF(LARGE(AL47:AL58,10)=AL48,1,0)*1+IF(LARGE(AL47:AL58,11)=AL48,1,0)*1+IF(LARGE(AL47:AL58,12)=AL48,1,0)*1)</f>
        <v>1</v>
      </c>
      <c r="BC48" s="48">
        <f t="shared" si="65"/>
        <v>7.0813500000000005</v>
      </c>
      <c r="BD48" s="48">
        <f>(IF(LARGE(BC47:BC58,1)=BC48,1,0)*1+IF(LARGE(BC47:BC58,2)=BC48,1,0)*2+IF(LARGE(BC47:BC58,3)=BC48,1,0)*3+IF(LARGE(BC47:BC58,4)=BC48,1,0)*4+IF(LARGE(BC47:BC58,5)=BC48,1,0)*5+IF(LARGE(BC47:BC58,6)=BC48,1,0)*6+IF(LARGE(BC47:BC58,7)=BC48,1,0)*7+IF(LARGE(BC47:BC58,8)=BC48,1,0)*8+IF(LARGE(BC47:BC58,9)=BC48,1,0)*9+IF(LARGE(BC47:BC58,10)=BC48,1,0)*10+IF(LARGE(BC47:BC58,11)=BC48,1,0)*11+IF(LARGE(BC47:BC58,12)=BC48,1,0)*12)</f>
        <v>4</v>
      </c>
      <c r="BE48" s="48">
        <f>(IF(LARGE(BC47:BC58,1)=BC48,1,0)*1+IF(LARGE(BC47:BC58,2)=BC48,1,0)*1+IF(LARGE(BC47:BC58,3)=BC48,1,0)*1+IF(LARGE(BC47:BC58,4)=BC48,1,0)*1+IF(LARGE(BC47:BC58,5)=BC48,1,0)*1+IF(LARGE(BC47:BC58,6)=BC48,1,0)*1+IF(LARGE(BC47:BC58,7)=BC48,1,0)*1+IF(LARGE(BC47:BC58,8)=BC48,1,0)*1+IF(LARGE(BC47:BC58,9)=BC48,1,0)*1+IF(LARGE(BC47:BC58,10)=BC48,1,0)*1+IF(LARGE(BC47:BC58,11)=BC48,1,0)*1+IF(LARGE(BC47:BC58,12)=BC48,1,0)*1)</f>
        <v>1</v>
      </c>
      <c r="BF48" s="48">
        <f>(SUM(AZ49:AZ58)+SUM(AZ47))/11-AZ48</f>
        <v>-178.81818181818176</v>
      </c>
      <c r="BG48" s="48">
        <f aca="true" t="shared" si="67" ref="BG48:BG58">22/(1+POWER(2,BF48/120))</f>
        <v>16.224485980957493</v>
      </c>
      <c r="BH48" s="48">
        <f aca="true" t="shared" si="68" ref="BH48:BH58">32*(11+AF48/2-BG48)</f>
        <v>-55.183551390639764</v>
      </c>
    </row>
    <row r="49" spans="1:60" s="36" customFormat="1" ht="12.75">
      <c r="A49" s="36">
        <v>3</v>
      </c>
      <c r="B49" s="46" t="s">
        <v>43</v>
      </c>
      <c r="C49" s="37">
        <v>1</v>
      </c>
      <c r="D49" s="38">
        <v>1</v>
      </c>
      <c r="E49" s="37">
        <v>1</v>
      </c>
      <c r="F49" s="38">
        <v>1</v>
      </c>
      <c r="G49" s="37" t="s">
        <v>88</v>
      </c>
      <c r="H49" s="38" t="s">
        <v>88</v>
      </c>
      <c r="I49" s="37">
        <v>1</v>
      </c>
      <c r="J49" s="38">
        <v>0</v>
      </c>
      <c r="K49" s="37">
        <v>1</v>
      </c>
      <c r="L49" s="38">
        <v>1</v>
      </c>
      <c r="M49" s="37">
        <v>1</v>
      </c>
      <c r="N49" s="38">
        <v>1</v>
      </c>
      <c r="O49" s="37">
        <v>1</v>
      </c>
      <c r="P49" s="38">
        <v>1</v>
      </c>
      <c r="Q49" s="37">
        <v>1</v>
      </c>
      <c r="R49" s="38">
        <v>1</v>
      </c>
      <c r="S49" s="39">
        <v>1</v>
      </c>
      <c r="T49" s="39">
        <v>1</v>
      </c>
      <c r="U49" s="37">
        <v>0.5</v>
      </c>
      <c r="V49" s="38">
        <v>1</v>
      </c>
      <c r="W49" s="39">
        <v>0</v>
      </c>
      <c r="X49" s="39">
        <v>1</v>
      </c>
      <c r="Y49" s="37">
        <v>1</v>
      </c>
      <c r="Z49" s="38">
        <v>1</v>
      </c>
      <c r="AA49" s="36">
        <f t="shared" si="58"/>
        <v>19.5</v>
      </c>
      <c r="AB49" s="36">
        <f>H59+G59</f>
        <v>2.5</v>
      </c>
      <c r="AC49" s="36">
        <f t="shared" si="59"/>
        <v>89</v>
      </c>
      <c r="AD49" s="36">
        <f t="shared" si="60"/>
        <v>10</v>
      </c>
      <c r="AE49" s="36">
        <f>(C49+D49)*AA47+(E49+F49)*AA48+(I49+J49)*AA50+(K49+L49)*AA51+(M49+N49)*AA52+(O49+P49)*AA53+(Q49+R49)*AA54+(S49+T49)*AA55+(U49+V49)*AA56+(W49+X49)*AA57+(Y49+Z49)*AA58</f>
        <v>183.5</v>
      </c>
      <c r="AF49" s="40">
        <f t="shared" si="61"/>
        <v>17</v>
      </c>
      <c r="AG49" s="40">
        <f t="shared" si="62"/>
        <v>2</v>
      </c>
      <c r="AH49" s="40"/>
      <c r="AI49" s="40">
        <f t="shared" si="63"/>
        <v>2</v>
      </c>
      <c r="AJ49" s="40">
        <f t="shared" si="66"/>
        <v>2320</v>
      </c>
      <c r="AK49" s="40">
        <v>2</v>
      </c>
      <c r="AL49" s="36">
        <f t="shared" si="64"/>
        <v>19.618350000000003</v>
      </c>
      <c r="AN49" s="36">
        <f t="shared" si="21"/>
        <v>1</v>
      </c>
      <c r="AO49" s="36">
        <f t="shared" si="22"/>
        <v>1</v>
      </c>
      <c r="AQ49" s="36">
        <f t="shared" si="24"/>
        <v>0.5</v>
      </c>
      <c r="AR49" s="36">
        <f t="shared" si="25"/>
        <v>1</v>
      </c>
      <c r="AS49" s="36">
        <f t="shared" si="26"/>
        <v>1</v>
      </c>
      <c r="AT49" s="36">
        <f t="shared" si="27"/>
        <v>1</v>
      </c>
      <c r="AU49" s="36">
        <f t="shared" si="28"/>
        <v>1</v>
      </c>
      <c r="AV49" s="36">
        <f t="shared" si="29"/>
        <v>1</v>
      </c>
      <c r="AW49" s="36">
        <f t="shared" si="38"/>
        <v>1</v>
      </c>
      <c r="AX49" s="36">
        <f t="shared" si="30"/>
        <v>0.5</v>
      </c>
      <c r="AY49" s="36">
        <f t="shared" si="31"/>
        <v>1</v>
      </c>
      <c r="AZ49" s="41">
        <v>2172</v>
      </c>
      <c r="BA49" s="36">
        <f>(IF(LARGE(AL47:AL58,1)=AL49,1,0)*1+IF(LARGE(AL47:AL58,2)=AL49,1,0)*2+IF(LARGE(AL47:AL58,3)=AL49,1,0)*3+IF(LARGE(AL47:AL58,4)=AL49,1,0)*4+IF(LARGE(AL47:AL58,5)=AL49,1,0)*5+IF(LARGE(AL47:AL58,6)=AL49,1,0)*6+IF(LARGE(AL47:AL58,7)=AL49,1,0)*7+IF(LARGE(AL47:AL58,8)=AL49,1,0)*8+IF(LARGE(AL47:AL58,9)=AL49,1,0)*9+IF(LARGE(AL47:AL58,10)=AL49,1,0)*10+IF(LARGE(AL47:AL58,11)=AL49,1,0)*11+IF(LARGE(AL47:AL58,12)=AL49,1,0)*12)</f>
        <v>2</v>
      </c>
      <c r="BB49" s="36">
        <f>(IF(LARGE(AL47:AL58,1)=AL49,1,0)*1+IF(LARGE(AL47:AL58,2)=AL49,1,0)*1+IF(LARGE(AL47:AL58,3)=AL49,1,0)*1+IF(LARGE(AL47:AL58,4)=AL49,1,0)*1+IF(LARGE(AL47:AL58,5)=AL49,1,0)*1+IF(LARGE(AL47:AL58,6)=AL49,1,0)*1+IF(LARGE(AL47:AL58,7)=AL49,1,0)*1+IF(LARGE(AL47:AL58,8)=AL49,1,0)*1+IF(LARGE(AL47:AL58,9)=AL49,1,0)*1+IF(LARGE(AL47:AL58,10)=AL49,1,0)*1+IF(LARGE(AL47:AL58,11)=AL49,1,0)*1+IF(LARGE(AL47:AL58,12)=AL49,1,0)*1)</f>
        <v>1</v>
      </c>
      <c r="BC49" s="36">
        <f t="shared" si="65"/>
        <v>17.118350000000003</v>
      </c>
      <c r="BD49" s="36">
        <f>(IF(LARGE(BC47:BC58,1)=BC49,1,0)*1+IF(LARGE(BC47:BC58,2)=BC49,1,0)*2+IF(LARGE(BC47:BC58,3)=BC49,1,0)*3+IF(LARGE(BC47:BC58,4)=BC49,1,0)*4+IF(LARGE(BC47:BC58,5)=BC49,1,0)*5+IF(LARGE(BC47:BC58,6)=BC49,1,0)*6+IF(LARGE(BC47:BC58,7)=BC49,1,0)*7+IF(LARGE(BC47:BC58,8)=BC49,1,0)*8+IF(LARGE(BC47:BC58,9)=BC49,1,0)*9+IF(LARGE(BC47:BC58,10)=BC49,1,0)*10+IF(LARGE(BC47:BC58,11)=BC49,1,0)*11+IF(LARGE(BC47:BC58,12)=BC49,1,0)*12)</f>
        <v>2</v>
      </c>
      <c r="BE49" s="36">
        <f>(IF(LARGE(BC47:BC58,1)=BC49,1,0)*1+IF(LARGE(BC47:BC58,2)=BC49,1,0)*1+IF(LARGE(BC47:BC58,3)=BC49,1,0)*1+IF(LARGE(BC47:BC58,4)=BC49,1,0)*1+IF(LARGE(BC47:BC58,5)=BC49,1,0)*1+IF(LARGE(BC47:BC58,6)=BC49,1,0)*1+IF(LARGE(BC47:BC58,7)=BC49,1,0)*1+IF(LARGE(BC47:BC58,8)=BC49,1,0)*1+IF(LARGE(BC47:BC58,9)=BC49,1,0)*1+IF(LARGE(BC47:BC58,10)=BC49,1,0)*1+IF(LARGE(BC47:BC58,11)=BC49,1,0)*1+IF(LARGE(BC47:BC58,12)=BC49,1,0)*1)</f>
        <v>1</v>
      </c>
      <c r="BF49" s="36">
        <f>(SUM(AZ50:AZ58)+SUM(AZ47:AZ48))/11-AZ49</f>
        <v>-127.5454545454545</v>
      </c>
      <c r="BG49" s="36">
        <f t="shared" si="67"/>
        <v>14.878175355763354</v>
      </c>
      <c r="BH49" s="36">
        <f t="shared" si="68"/>
        <v>147.89838861557269</v>
      </c>
    </row>
    <row r="50" spans="1:60" s="36" customFormat="1" ht="12.75">
      <c r="A50" s="36">
        <v>4</v>
      </c>
      <c r="B50" s="36" t="s">
        <v>44</v>
      </c>
      <c r="C50" s="37">
        <v>0</v>
      </c>
      <c r="D50" s="38">
        <v>1</v>
      </c>
      <c r="E50" s="37">
        <v>1</v>
      </c>
      <c r="F50" s="38">
        <v>1</v>
      </c>
      <c r="G50" s="37">
        <v>1</v>
      </c>
      <c r="H50" s="38">
        <v>0</v>
      </c>
      <c r="I50" s="37" t="s">
        <v>88</v>
      </c>
      <c r="J50" s="38" t="s">
        <v>88</v>
      </c>
      <c r="K50" s="37">
        <v>1</v>
      </c>
      <c r="L50" s="38">
        <v>1</v>
      </c>
      <c r="M50" s="37">
        <v>1</v>
      </c>
      <c r="N50" s="38">
        <v>1</v>
      </c>
      <c r="O50" s="37">
        <v>1</v>
      </c>
      <c r="P50" s="38">
        <v>1</v>
      </c>
      <c r="Q50" s="37">
        <v>1</v>
      </c>
      <c r="R50" s="38">
        <v>1</v>
      </c>
      <c r="S50" s="39">
        <v>1</v>
      </c>
      <c r="T50" s="39">
        <v>1</v>
      </c>
      <c r="U50" s="37">
        <v>1</v>
      </c>
      <c r="V50" s="38">
        <v>1</v>
      </c>
      <c r="W50" s="39">
        <v>1</v>
      </c>
      <c r="X50" s="39">
        <v>1</v>
      </c>
      <c r="Y50" s="37">
        <v>1</v>
      </c>
      <c r="Z50" s="38">
        <v>1</v>
      </c>
      <c r="AA50" s="36">
        <f t="shared" si="58"/>
        <v>20</v>
      </c>
      <c r="AB50" s="36">
        <f>J59+I59</f>
        <v>2</v>
      </c>
      <c r="AC50" s="36">
        <f t="shared" si="59"/>
        <v>91</v>
      </c>
      <c r="AD50" s="36">
        <f t="shared" si="60"/>
        <v>10</v>
      </c>
      <c r="AE50" s="36">
        <f>(C50+D50)*AA47+(E50+F50)*AA48+(G50+H50)*AA49+(K50+L50)*AA51+(M50+N50)*AA52+(O50+P50)*AA53+(Q50+R50)*AA54+(S50+T50)*AA55+(U50+V50)*AA56+(W50+X50)*AA57+(Y50+Z50)*AA58</f>
        <v>192.5</v>
      </c>
      <c r="AF50" s="40">
        <f t="shared" si="61"/>
        <v>18</v>
      </c>
      <c r="AG50" s="40">
        <f t="shared" si="62"/>
        <v>1</v>
      </c>
      <c r="AH50" s="40"/>
      <c r="AI50" s="40">
        <f t="shared" si="63"/>
        <v>1</v>
      </c>
      <c r="AJ50" s="40">
        <f t="shared" si="66"/>
        <v>2337</v>
      </c>
      <c r="AK50" s="40">
        <v>2</v>
      </c>
      <c r="AL50" s="36">
        <f t="shared" si="64"/>
        <v>20.11925</v>
      </c>
      <c r="AN50" s="36">
        <f t="shared" si="21"/>
        <v>0.5</v>
      </c>
      <c r="AO50" s="36">
        <f t="shared" si="22"/>
        <v>1</v>
      </c>
      <c r="AP50" s="36">
        <f t="shared" si="23"/>
        <v>0.5</v>
      </c>
      <c r="AR50" s="36">
        <f t="shared" si="25"/>
        <v>1</v>
      </c>
      <c r="AS50" s="36">
        <f t="shared" si="26"/>
        <v>1</v>
      </c>
      <c r="AT50" s="36">
        <f t="shared" si="27"/>
        <v>1</v>
      </c>
      <c r="AU50" s="36">
        <f t="shared" si="28"/>
        <v>1</v>
      </c>
      <c r="AV50" s="36">
        <f t="shared" si="29"/>
        <v>1</v>
      </c>
      <c r="AW50" s="36">
        <f t="shared" si="38"/>
        <v>1</v>
      </c>
      <c r="AX50" s="36">
        <f t="shared" si="30"/>
        <v>1</v>
      </c>
      <c r="AY50" s="36">
        <f t="shared" si="31"/>
        <v>1</v>
      </c>
      <c r="AZ50" s="41">
        <v>2122</v>
      </c>
      <c r="BA50" s="36">
        <f>(IF(LARGE(AL47:AL58,1)=AL50,1,0)*1+IF(LARGE(AL47:AL58,2)=AL50,1,0)*2+IF(LARGE(AL47:AL58,3)=AL50,1,0)*3+IF(LARGE(AL47:AL58,4)=AL50,1,0)*4+IF(LARGE(AL47:AL58,5)=AL50,1,0)*5+IF(LARGE(AL47:AL58,6)=AL50,1,0)*6+IF(LARGE(AL47:AL58,7)=AL50,1,0)*7+IF(LARGE(AL47:AL58,8)=AL50,1,0)*8+IF(LARGE(AL47:AL58,9)=AL50,1,0)*9+IF(LARGE(AL47:AL58,10)=AL50,1,0)*10+IF(LARGE(AL47:AL58,11)=AL50,1,0)*11+IF(LARGE(AL47:AL58,12)=AL50,1,0)*12)</f>
        <v>1</v>
      </c>
      <c r="BB50" s="36">
        <f>(IF(LARGE(AL47:AL58,1)=AL50,1,0)*1+IF(LARGE(AL47:AL58,2)=AL50,1,0)*1+IF(LARGE(AL47:AL58,3)=AL50,1,0)*1+IF(LARGE(AL47:AL58,4)=AL50,1,0)*1+IF(LARGE(AL47:AL58,5)=AL50,1,0)*1+IF(LARGE(AL47:AL58,6)=AL50,1,0)*1+IF(LARGE(AL47:AL58,7)=AL50,1,0)*1+IF(LARGE(AL47:AL58,8)=AL50,1,0)*1+IF(LARGE(AL47:AL58,9)=AL50,1,0)*1+IF(LARGE(AL47:AL58,10)=AL50,1,0)*1+IF(LARGE(AL47:AL58,11)=AL50,1,0)*1+IF(LARGE(AL47:AL58,12)=AL50,1,0)*1)</f>
        <v>1</v>
      </c>
      <c r="BC50" s="36">
        <f t="shared" si="65"/>
        <v>18.11925</v>
      </c>
      <c r="BD50" s="36">
        <f>(IF(LARGE(BC47:BC58,1)=BC50,1,0)*1+IF(LARGE(BC47:BC58,2)=BC50,1,0)*2+IF(LARGE(BC47:BC58,3)=BC50,1,0)*3+IF(LARGE(BC47:BC58,4)=BC50,1,0)*4+IF(LARGE(BC47:BC58,5)=BC50,1,0)*5+IF(LARGE(BC47:BC58,6)=BC50,1,0)*6+IF(LARGE(BC47:BC58,7)=BC50,1,0)*7+IF(LARGE(BC47:BC58,8)=BC50,1,0)*8+IF(LARGE(BC47:BC58,9)=BC50,1,0)*9+IF(LARGE(BC47:BC58,10)=BC50,1,0)*10+IF(LARGE(BC47:BC58,11)=BC50,1,0)*11+IF(LARGE(BC47:BC58,12)=BC50,1,0)*12)</f>
        <v>1</v>
      </c>
      <c r="BE50" s="36">
        <f>(IF(LARGE(BC47:BC58,1)=BC50,1,0)*1+IF(LARGE(BC47:BC58,2)=BC50,1,0)*1+IF(LARGE(BC47:BC58,3)=BC50,1,0)*1+IF(LARGE(BC47:BC58,4)=BC50,1,0)*1+IF(LARGE(BC47:BC58,5)=BC50,1,0)*1+IF(LARGE(BC47:BC58,6)=BC50,1,0)*1+IF(LARGE(BC47:BC58,7)=BC50,1,0)*1+IF(LARGE(BC47:BC58,8)=BC50,1,0)*1+IF(LARGE(BC47:BC58,9)=BC50,1,0)*1+IF(LARGE(BC47:BC58,10)=BC50,1,0)*1+IF(LARGE(BC47:BC58,11)=BC50,1,0)*1+IF(LARGE(BC47:BC58,12)=BC50,1,0)*1)</f>
        <v>1</v>
      </c>
      <c r="BF50" s="36">
        <f>(SUM(AZ51:AZ58)+SUM(AZ47:AZ49))/11-AZ50</f>
        <v>-73</v>
      </c>
      <c r="BG50" s="36">
        <f t="shared" si="67"/>
        <v>13.285392774348646</v>
      </c>
      <c r="BH50" s="36">
        <f t="shared" si="68"/>
        <v>214.86743122084334</v>
      </c>
    </row>
    <row r="51" spans="1:60" ht="12.75">
      <c r="A51">
        <v>5</v>
      </c>
      <c r="B51" t="s">
        <v>45</v>
      </c>
      <c r="C51" s="11">
        <v>0</v>
      </c>
      <c r="D51" s="12">
        <v>0</v>
      </c>
      <c r="E51" s="11">
        <v>1</v>
      </c>
      <c r="F51" s="12">
        <v>0</v>
      </c>
      <c r="G51" s="11">
        <v>0</v>
      </c>
      <c r="H51" s="12">
        <v>0</v>
      </c>
      <c r="I51" s="11">
        <v>0</v>
      </c>
      <c r="J51" s="12">
        <v>0</v>
      </c>
      <c r="K51" s="11" t="s">
        <v>88</v>
      </c>
      <c r="L51" s="12" t="s">
        <v>88</v>
      </c>
      <c r="M51" s="11">
        <v>0</v>
      </c>
      <c r="N51" s="12">
        <v>0</v>
      </c>
      <c r="O51" s="11">
        <v>1</v>
      </c>
      <c r="P51" s="12">
        <v>0</v>
      </c>
      <c r="Q51" s="11">
        <v>1</v>
      </c>
      <c r="R51" s="12">
        <v>1</v>
      </c>
      <c r="S51" s="13">
        <v>1</v>
      </c>
      <c r="T51" s="13">
        <v>0</v>
      </c>
      <c r="U51" s="11">
        <v>0</v>
      </c>
      <c r="V51" s="12">
        <v>0</v>
      </c>
      <c r="W51" s="13">
        <v>0</v>
      </c>
      <c r="X51" s="13">
        <v>0</v>
      </c>
      <c r="Y51" s="11">
        <v>1</v>
      </c>
      <c r="Z51" s="12">
        <v>1</v>
      </c>
      <c r="AA51">
        <f t="shared" si="58"/>
        <v>7</v>
      </c>
      <c r="AB51">
        <f>L59+K59</f>
        <v>15</v>
      </c>
      <c r="AC51">
        <f t="shared" si="59"/>
        <v>32</v>
      </c>
      <c r="AD51">
        <f t="shared" si="60"/>
        <v>3.5</v>
      </c>
      <c r="AE51">
        <f>(C51+D51)*AA47+(E51+F51)*AA48+(G51+H51)*AA49+(I51+J51)*AA50+(M51+N51)*AA52+(O51+P51)*AA53+(Q51+R51)*AA54+(S51+T51)*AA55+(U51+V51)*AA56+(W51+X51)*AA57+(Y51+Z51)*AA58</f>
        <v>38.5</v>
      </c>
      <c r="AF51" s="26">
        <f t="shared" si="61"/>
        <v>-8</v>
      </c>
      <c r="AG51" s="26">
        <f t="shared" si="62"/>
        <v>9</v>
      </c>
      <c r="AH51" s="26"/>
      <c r="AI51" s="26">
        <f t="shared" si="63"/>
        <v>9</v>
      </c>
      <c r="AJ51" s="26">
        <f t="shared" si="66"/>
        <v>1933</v>
      </c>
      <c r="AK51" s="26">
        <v>2</v>
      </c>
      <c r="AL51">
        <f t="shared" si="64"/>
        <v>7.03885</v>
      </c>
      <c r="AN51">
        <f t="shared" si="21"/>
        <v>0</v>
      </c>
      <c r="AO51">
        <f t="shared" si="22"/>
        <v>0.5</v>
      </c>
      <c r="AP51">
        <f t="shared" si="23"/>
        <v>0</v>
      </c>
      <c r="AQ51">
        <f t="shared" si="24"/>
        <v>0</v>
      </c>
      <c r="AS51">
        <f t="shared" si="26"/>
        <v>0</v>
      </c>
      <c r="AT51">
        <f t="shared" si="27"/>
        <v>0.5</v>
      </c>
      <c r="AU51">
        <f t="shared" si="28"/>
        <v>1</v>
      </c>
      <c r="AV51">
        <f t="shared" si="29"/>
        <v>0.5</v>
      </c>
      <c r="AW51">
        <f t="shared" si="38"/>
        <v>0</v>
      </c>
      <c r="AX51">
        <f t="shared" si="30"/>
        <v>0</v>
      </c>
      <c r="AY51">
        <f t="shared" si="31"/>
        <v>1</v>
      </c>
      <c r="AZ51" s="34">
        <v>1996</v>
      </c>
      <c r="BA51">
        <f>(IF(LARGE(AL47:AL58,1)=AL51,1,0)*1+IF(LARGE(AL47:AL58,2)=AL51,1,0)*2+IF(LARGE(AL47:AL58,3)=AL51,1,0)*3+IF(LARGE(AL47:AL58,4)=AL51,1,0)*4+IF(LARGE(AL47:AL58,5)=AL51,1,0)*5+IF(LARGE(AL47:AL58,6)=AL51,1,0)*6+IF(LARGE(AL47:AL58,7)=AL51,1,0)*7+IF(LARGE(AL47:AL58,8)=AL51,1,0)*8+IF(LARGE(AL47:AL58,9)=AL51,1,0)*9+IF(LARGE(AL47:AL58,10)=AL51,1,0)*10+IF(LARGE(AL47:AL58,11)=AL51,1,0)*11+IF(LARGE(AL47:AL58,12)=AL51,1,0)*12)</f>
        <v>9</v>
      </c>
      <c r="BB51">
        <f>(IF(LARGE(AL47:AL58,1)=AL51,1,0)*1+IF(LARGE(AL47:AL58,2)=AL51,1,0)*1+IF(LARGE(AL47:AL58,3)=AL51,1,0)*1+IF(LARGE(AL47:AL58,4)=AL51,1,0)*1+IF(LARGE(AL47:AL58,5)=AL51,1,0)*1+IF(LARGE(AL47:AL58,6)=AL51,1,0)*1+IF(LARGE(AL47:AL58,7)=AL51,1,0)*1+IF(LARGE(AL47:AL58,8)=AL51,1,0)*1+IF(LARGE(AL47:AL58,9)=AL51,1,0)*1+IF(LARGE(AL47:AL58,10)=AL51,1,0)*1+IF(LARGE(AL47:AL58,11)=AL51,1,0)*1+IF(LARGE(AL47:AL58,12)=AL51,1,0)*1)</f>
        <v>1</v>
      </c>
      <c r="BC51">
        <f t="shared" si="65"/>
        <v>-7.96115</v>
      </c>
      <c r="BD51">
        <f>(IF(LARGE(BC47:BC58,1)=BC51,1,0)*1+IF(LARGE(BC47:BC58,2)=BC51,1,0)*2+IF(LARGE(BC47:BC58,3)=BC51,1,0)*3+IF(LARGE(BC47:BC58,4)=BC51,1,0)*4+IF(LARGE(BC47:BC58,5)=BC51,1,0)*5+IF(LARGE(BC47:BC58,6)=BC51,1,0)*6+IF(LARGE(BC47:BC58,7)=BC51,1,0)*7+IF(LARGE(BC47:BC58,8)=BC51,1,0)*8+IF(LARGE(BC47:BC58,9)=BC51,1,0)*9+IF(LARGE(BC47:BC58,10)=BC51,1,0)*10+IF(LARGE(BC47:BC58,11)=BC51,1,0)*11+IF(LARGE(BC47:BC58,12)=BC51,1,0)*12)</f>
        <v>9</v>
      </c>
      <c r="BE51">
        <f>(IF(LARGE(BC47:BC58,1)=BC51,1,0)*1+IF(LARGE(BC47:BC58,2)=BC51,1,0)*1+IF(LARGE(BC47:BC58,3)=BC51,1,0)*1+IF(LARGE(BC47:BC58,4)=BC51,1,0)*1+IF(LARGE(BC47:BC58,5)=BC51,1,0)*1+IF(LARGE(BC47:BC58,6)=BC51,1,0)*1+IF(LARGE(BC47:BC58,7)=BC51,1,0)*1+IF(LARGE(BC47:BC58,8)=BC51,1,0)*1+IF(LARGE(BC47:BC58,9)=BC51,1,0)*1+IF(LARGE(BC47:BC58,10)=BC51,1,0)*1+IF(LARGE(BC47:BC58,11)=BC51,1,0)*1+IF(LARGE(BC47:BC58,12)=BC51,1,0)*1)</f>
        <v>1</v>
      </c>
      <c r="BF51">
        <f>(SUM(AZ52:AZ58)+SUM(AZ47:AZ50))/11-AZ51</f>
        <v>64.4545454545455</v>
      </c>
      <c r="BG51">
        <f t="shared" si="67"/>
        <v>8.975656766567884</v>
      </c>
      <c r="BH51">
        <f t="shared" si="68"/>
        <v>-63.22101653017228</v>
      </c>
    </row>
    <row r="52" spans="1:60" ht="12.75">
      <c r="A52">
        <v>6</v>
      </c>
      <c r="B52" t="s">
        <v>46</v>
      </c>
      <c r="C52" s="11">
        <v>0</v>
      </c>
      <c r="D52" s="12">
        <v>0</v>
      </c>
      <c r="E52" s="11">
        <v>0</v>
      </c>
      <c r="F52" s="12">
        <v>0</v>
      </c>
      <c r="G52" s="11">
        <v>0</v>
      </c>
      <c r="H52" s="12">
        <v>0</v>
      </c>
      <c r="I52" s="11">
        <v>0</v>
      </c>
      <c r="J52" s="12">
        <v>0</v>
      </c>
      <c r="K52" s="11">
        <v>1</v>
      </c>
      <c r="L52" s="12">
        <v>1</v>
      </c>
      <c r="M52" s="11" t="s">
        <v>88</v>
      </c>
      <c r="N52" s="12" t="s">
        <v>88</v>
      </c>
      <c r="O52" s="11">
        <v>0</v>
      </c>
      <c r="P52" s="12">
        <v>0</v>
      </c>
      <c r="Q52" s="11">
        <v>1</v>
      </c>
      <c r="R52" s="12">
        <v>1</v>
      </c>
      <c r="S52" s="13">
        <v>1</v>
      </c>
      <c r="T52" s="13">
        <v>1</v>
      </c>
      <c r="U52" s="11">
        <v>1</v>
      </c>
      <c r="V52" s="12">
        <v>0</v>
      </c>
      <c r="W52" s="13">
        <v>0</v>
      </c>
      <c r="X52" s="13">
        <v>1</v>
      </c>
      <c r="Y52" s="11">
        <v>1</v>
      </c>
      <c r="Z52" s="12">
        <v>1</v>
      </c>
      <c r="AA52">
        <f t="shared" si="58"/>
        <v>10</v>
      </c>
      <c r="AB52">
        <f>N59+M59</f>
        <v>12</v>
      </c>
      <c r="AC52">
        <f t="shared" si="59"/>
        <v>45</v>
      </c>
      <c r="AD52">
        <f t="shared" si="60"/>
        <v>5</v>
      </c>
      <c r="AE52">
        <f>(C52+D52)*AA47+(E52+F52)*AA48+(G52+H52)*AA49+(I52+J52)*AA50+(K52+L52)*AA51+(O52+P52)*AA53+(Q52+R52)*AA54+(S52+T52)*AA55+(U52+V52)*AA56+(W52+X52)*AA57+(Y52+Z52)*AA58</f>
        <v>57</v>
      </c>
      <c r="AF52" s="26">
        <f t="shared" si="61"/>
        <v>-2</v>
      </c>
      <c r="AG52" s="26">
        <f t="shared" si="62"/>
        <v>8</v>
      </c>
      <c r="AH52" s="26"/>
      <c r="AI52" s="26">
        <f t="shared" si="63"/>
        <v>8</v>
      </c>
      <c r="AJ52" s="26">
        <f t="shared" si="66"/>
        <v>2029</v>
      </c>
      <c r="AK52" s="26">
        <v>2</v>
      </c>
      <c r="AL52">
        <f t="shared" si="64"/>
        <v>10.0557</v>
      </c>
      <c r="AN52">
        <f t="shared" si="21"/>
        <v>0</v>
      </c>
      <c r="AO52">
        <f t="shared" si="22"/>
        <v>0</v>
      </c>
      <c r="AP52">
        <f t="shared" si="23"/>
        <v>0</v>
      </c>
      <c r="AQ52">
        <f t="shared" si="24"/>
        <v>0</v>
      </c>
      <c r="AR52">
        <f t="shared" si="25"/>
        <v>1</v>
      </c>
      <c r="AT52">
        <f t="shared" si="27"/>
        <v>0</v>
      </c>
      <c r="AU52">
        <f t="shared" si="28"/>
        <v>1</v>
      </c>
      <c r="AV52">
        <f t="shared" si="29"/>
        <v>1</v>
      </c>
      <c r="AW52">
        <f t="shared" si="38"/>
        <v>0.5</v>
      </c>
      <c r="AX52">
        <f t="shared" si="30"/>
        <v>0.5</v>
      </c>
      <c r="AY52">
        <f t="shared" si="31"/>
        <v>1</v>
      </c>
      <c r="AZ52" s="34">
        <v>1994</v>
      </c>
      <c r="BA52">
        <f>(IF(LARGE(AL47:AL58,1)=AL52,1,0)*1+IF(LARGE(AL47:AL58,2)=AL52,1,0)*2+IF(LARGE(AL47:AL58,3)=AL52,1,0)*3+IF(LARGE(AL47:AL58,4)=AL52,1,0)*4+IF(LARGE(AL47:AL58,5)=AL52,1,0)*5+IF(LARGE(AL47:AL58,6)=AL52,1,0)*6+IF(LARGE(AL47:AL58,7)=AL52,1,0)*7+IF(LARGE(AL47:AL58,8)=AL52,1,0)*8+IF(LARGE(AL47:AL58,9)=AL52,1,0)*9+IF(LARGE(AL47:AL58,10)=AL52,1,0)*10+IF(LARGE(AL47:AL58,11)=AL52,1,0)*11+IF(LARGE(AL47:AL58,12)=AL52,1,0)*12)</f>
        <v>8</v>
      </c>
      <c r="BB52">
        <f>(IF(LARGE(AL47:AL58,1)=AL52,1,0)*1+IF(LARGE(AL47:AL58,2)=AL52,1,0)*1+IF(LARGE(AL47:AL58,3)=AL52,1,0)*1+IF(LARGE(AL47:AL58,4)=AL52,1,0)*1+IF(LARGE(AL47:AL58,5)=AL52,1,0)*1+IF(LARGE(AL47:AL58,6)=AL52,1,0)*1+IF(LARGE(AL47:AL58,7)=AL52,1,0)*1+IF(LARGE(AL47:AL58,8)=AL52,1,0)*1+IF(LARGE(AL47:AL58,9)=AL52,1,0)*1+IF(LARGE(AL47:AL58,10)=AL52,1,0)*1+IF(LARGE(AL47:AL58,11)=AL52,1,0)*1+IF(LARGE(AL47:AL58,12)=AL52,1,0)*1)</f>
        <v>1</v>
      </c>
      <c r="BC52">
        <f t="shared" si="65"/>
        <v>-1.9443</v>
      </c>
      <c r="BD52">
        <f>(IF(LARGE(BC47:BC58,1)=BC52,1,0)*1+IF(LARGE(BC47:BC58,2)=BC52,1,0)*2+IF(LARGE(BC47:BC58,3)=BC52,1,0)*3+IF(LARGE(BC47:BC58,4)=BC52,1,0)*4+IF(LARGE(BC47:BC58,5)=BC52,1,0)*5+IF(LARGE(BC47:BC58,6)=BC52,1,0)*6+IF(LARGE(BC47:BC58,7)=BC52,1,0)*7+IF(LARGE(BC47:BC58,8)=BC52,1,0)*8+IF(LARGE(BC47:BC58,9)=BC52,1,0)*9+IF(LARGE(BC47:BC58,10)=BC52,1,0)*10+IF(LARGE(BC47:BC58,11)=BC52,1,0)*11+IF(LARGE(BC47:BC58,12)=BC52,1,0)*12)</f>
        <v>8</v>
      </c>
      <c r="BE52">
        <f>(IF(LARGE(BC47:BC58,1)=BC52,1,0)*1+IF(LARGE(BC47:BC58,2)=BC52,1,0)*1+IF(LARGE(BC47:BC58,3)=BC52,1,0)*1+IF(LARGE(BC47:BC58,4)=BC52,1,0)*1+IF(LARGE(BC47:BC58,5)=BC52,1,0)*1+IF(LARGE(BC47:BC58,6)=BC52,1,0)*1+IF(LARGE(BC47:BC58,7)=BC52,1,0)*1+IF(LARGE(BC47:BC58,8)=BC52,1,0)*1+IF(LARGE(BC47:BC58,9)=BC52,1,0)*1+IF(LARGE(BC47:BC58,10)=BC52,1,0)*1+IF(LARGE(BC47:BC58,11)=BC52,1,0)*1+IF(LARGE(BC47:BC58,12)=BC52,1,0)*1)</f>
        <v>1</v>
      </c>
      <c r="BF52">
        <f>(SUM(AZ53:AZ58)+SUM(AZ47:AZ51))/11-AZ52</f>
        <v>66.63636363636351</v>
      </c>
      <c r="BG52">
        <f t="shared" si="67"/>
        <v>8.908768015965995</v>
      </c>
      <c r="BH52">
        <f t="shared" si="68"/>
        <v>34.91942348908816</v>
      </c>
    </row>
    <row r="53" spans="1:60" ht="12.75">
      <c r="A53">
        <v>7</v>
      </c>
      <c r="B53" s="1" t="s">
        <v>47</v>
      </c>
      <c r="C53" s="11">
        <v>1</v>
      </c>
      <c r="D53" s="12">
        <v>1</v>
      </c>
      <c r="E53" s="11">
        <v>0</v>
      </c>
      <c r="F53" s="12">
        <v>1</v>
      </c>
      <c r="G53" s="11">
        <v>0</v>
      </c>
      <c r="H53" s="12">
        <v>0</v>
      </c>
      <c r="I53" s="11">
        <v>0</v>
      </c>
      <c r="J53" s="12">
        <v>0</v>
      </c>
      <c r="K53" s="11">
        <v>1</v>
      </c>
      <c r="L53" s="12">
        <v>0</v>
      </c>
      <c r="M53" s="11">
        <v>1</v>
      </c>
      <c r="N53" s="12">
        <v>1</v>
      </c>
      <c r="O53" s="11" t="s">
        <v>88</v>
      </c>
      <c r="P53" s="12" t="s">
        <v>88</v>
      </c>
      <c r="Q53" s="11">
        <v>1</v>
      </c>
      <c r="R53" s="12">
        <v>1</v>
      </c>
      <c r="S53" s="13">
        <v>1</v>
      </c>
      <c r="T53" s="13">
        <v>1</v>
      </c>
      <c r="U53" s="11">
        <v>0</v>
      </c>
      <c r="V53" s="12">
        <v>0</v>
      </c>
      <c r="W53" s="13">
        <v>0</v>
      </c>
      <c r="X53" s="13">
        <v>1</v>
      </c>
      <c r="Y53" s="11">
        <v>1</v>
      </c>
      <c r="Z53" s="12">
        <v>1</v>
      </c>
      <c r="AA53">
        <f t="shared" si="58"/>
        <v>13</v>
      </c>
      <c r="AB53">
        <f>P59+O59</f>
        <v>9</v>
      </c>
      <c r="AC53">
        <f t="shared" si="59"/>
        <v>59</v>
      </c>
      <c r="AD53">
        <f t="shared" si="60"/>
        <v>6.5</v>
      </c>
      <c r="AE53">
        <f>(C53+D53)*AA47+(E53+F53)*AA48+(G53+H53)*AA49+(I53+J53)*AA50+(K53+L53)*AA51+(M53+N53)*AA52+(Q53+R53)*AA54+(S53+T53)*AA55+(U53+V53)*AA56+(W53+X53)*AA57+(Y53+Z53)*AA58</f>
        <v>93.5</v>
      </c>
      <c r="AF53" s="26">
        <f t="shared" si="61"/>
        <v>4</v>
      </c>
      <c r="AG53" s="26">
        <f t="shared" si="62"/>
        <v>6</v>
      </c>
      <c r="AH53" s="26"/>
      <c r="AI53" s="26">
        <f t="shared" si="63"/>
        <v>6</v>
      </c>
      <c r="AJ53" s="26">
        <f t="shared" si="66"/>
        <v>2123</v>
      </c>
      <c r="AK53" s="26">
        <v>2</v>
      </c>
      <c r="AL53">
        <f t="shared" si="64"/>
        <v>13.074349999999999</v>
      </c>
      <c r="AN53">
        <f t="shared" si="21"/>
        <v>1</v>
      </c>
      <c r="AO53">
        <f t="shared" si="22"/>
        <v>0.5</v>
      </c>
      <c r="AP53">
        <f t="shared" si="23"/>
        <v>0</v>
      </c>
      <c r="AQ53">
        <f t="shared" si="24"/>
        <v>0</v>
      </c>
      <c r="AR53">
        <f t="shared" si="25"/>
        <v>0.5</v>
      </c>
      <c r="AS53">
        <f t="shared" si="26"/>
        <v>1</v>
      </c>
      <c r="AU53">
        <f t="shared" si="28"/>
        <v>1</v>
      </c>
      <c r="AV53">
        <f t="shared" si="29"/>
        <v>1</v>
      </c>
      <c r="AW53">
        <f t="shared" si="38"/>
        <v>0</v>
      </c>
      <c r="AX53">
        <f t="shared" si="30"/>
        <v>0.5</v>
      </c>
      <c r="AY53">
        <f t="shared" si="31"/>
        <v>1</v>
      </c>
      <c r="AZ53" s="34">
        <v>1898</v>
      </c>
      <c r="BA53">
        <f>(IF(LARGE(AL47:AL58,1)=AL53,1,0)*1+IF(LARGE(AL47:AL58,2)=AL53,1,0)*2+IF(LARGE(AL47:AL58,3)=AL53,1,0)*3+IF(LARGE(AL47:AL58,4)=AL53,1,0)*4+IF(LARGE(AL47:AL58,5)=AL53,1,0)*5+IF(LARGE(AL47:AL58,6)=AL53,1,0)*6+IF(LARGE(AL47:AL58,7)=AL53,1,0)*7+IF(LARGE(AL47:AL58,8)=AL53,1,0)*8+IF(LARGE(AL47:AL58,9)=AL53,1,0)*9+IF(LARGE(AL47:AL58,10)=AL53,1,0)*10+IF(LARGE(AL47:AL58,11)=AL53,1,0)*11+IF(LARGE(AL47:AL58,12)=AL53,1,0)*12)</f>
        <v>6</v>
      </c>
      <c r="BB53">
        <f>(IF(LARGE(AL47:AL58,1)=AL53,1,0)*1+IF(LARGE(AL47:AL58,2)=AL53,1,0)*1+IF(LARGE(AL47:AL58,3)=AL53,1,0)*1+IF(LARGE(AL47:AL58,4)=AL53,1,0)*1+IF(LARGE(AL47:AL58,5)=AL53,1,0)*1+IF(LARGE(AL47:AL58,6)=AL53,1,0)*1+IF(LARGE(AL47:AL58,7)=AL53,1,0)*1+IF(LARGE(AL47:AL58,8)=AL53,1,0)*1+IF(LARGE(AL47:AL58,9)=AL53,1,0)*1+IF(LARGE(AL47:AL58,10)=AL53,1,0)*1+IF(LARGE(AL47:AL58,11)=AL53,1,0)*1+IF(LARGE(AL47:AL58,12)=AL53,1,0)*1)</f>
        <v>1</v>
      </c>
      <c r="BC53">
        <f t="shared" si="65"/>
        <v>4.074350000000001</v>
      </c>
      <c r="BD53">
        <f>(IF(LARGE(BC47:BC58,1)=BC53,1,0)*1+IF(LARGE(BC47:BC58,2)=BC53,1,0)*2+IF(LARGE(BC47:BC58,3)=BC53,1,0)*3+IF(LARGE(BC47:BC58,4)=BC53,1,0)*4+IF(LARGE(BC47:BC58,5)=BC53,1,0)*5+IF(LARGE(BC47:BC58,6)=BC53,1,0)*6+IF(LARGE(BC47:BC58,7)=BC53,1,0)*7+IF(LARGE(BC47:BC58,8)=BC53,1,0)*8+IF(LARGE(BC47:BC58,9)=BC53,1,0)*9+IF(LARGE(BC47:BC58,10)=BC53,1,0)*10+IF(LARGE(BC47:BC58,11)=BC53,1,0)*11+IF(LARGE(BC47:BC58,12)=BC53,1,0)*12)</f>
        <v>6</v>
      </c>
      <c r="BE53">
        <f>(IF(LARGE(BC47:BC58,1)=BC53,1,0)*1+IF(LARGE(BC47:BC58,2)=BC53,1,0)*1+IF(LARGE(BC47:BC58,3)=BC53,1,0)*1+IF(LARGE(BC47:BC58,4)=BC53,1,0)*1+IF(LARGE(BC47:BC58,5)=BC53,1,0)*1+IF(LARGE(BC47:BC58,6)=BC53,1,0)*1+IF(LARGE(BC47:BC58,7)=BC53,1,0)*1+IF(LARGE(BC47:BC58,8)=BC53,1,0)*1+IF(LARGE(BC47:BC58,9)=BC53,1,0)*1+IF(LARGE(BC47:BC58,10)=BC53,1,0)*1+IF(LARGE(BC47:BC58,11)=BC53,1,0)*1+IF(LARGE(BC47:BC58,12)=BC53,1,0)*1)</f>
        <v>1</v>
      </c>
      <c r="BF53">
        <f>(SUM(AZ54:AZ58)+SUM(AZ47:AZ52))/11-AZ53</f>
        <v>171.3636363636365</v>
      </c>
      <c r="BG53">
        <f t="shared" si="67"/>
        <v>5.9607819535403195</v>
      </c>
      <c r="BH53">
        <f t="shared" si="68"/>
        <v>225.25497748670978</v>
      </c>
    </row>
    <row r="54" spans="1:60" ht="12.75">
      <c r="A54">
        <v>8</v>
      </c>
      <c r="B54" t="s">
        <v>48</v>
      </c>
      <c r="C54" s="11">
        <v>0</v>
      </c>
      <c r="D54" s="12">
        <v>0</v>
      </c>
      <c r="E54" s="11">
        <v>0</v>
      </c>
      <c r="F54" s="12">
        <v>0</v>
      </c>
      <c r="G54" s="11">
        <v>0</v>
      </c>
      <c r="H54" s="12">
        <v>0</v>
      </c>
      <c r="I54" s="11">
        <v>0</v>
      </c>
      <c r="J54" s="12">
        <v>0</v>
      </c>
      <c r="K54" s="11">
        <v>0</v>
      </c>
      <c r="L54" s="12">
        <v>0</v>
      </c>
      <c r="M54" s="11">
        <v>0</v>
      </c>
      <c r="N54" s="12">
        <v>0</v>
      </c>
      <c r="O54" s="11">
        <v>0</v>
      </c>
      <c r="P54" s="12">
        <v>0</v>
      </c>
      <c r="Q54" s="11" t="s">
        <v>88</v>
      </c>
      <c r="R54" s="12" t="s">
        <v>88</v>
      </c>
      <c r="S54" s="11">
        <v>0</v>
      </c>
      <c r="T54" s="12">
        <v>0</v>
      </c>
      <c r="U54" s="11">
        <v>0</v>
      </c>
      <c r="V54" s="12">
        <v>0</v>
      </c>
      <c r="W54" s="11">
        <v>0</v>
      </c>
      <c r="X54" s="12">
        <v>0</v>
      </c>
      <c r="Y54" s="11">
        <v>0</v>
      </c>
      <c r="Z54" s="12">
        <v>0</v>
      </c>
      <c r="AA54">
        <f t="shared" si="58"/>
        <v>0</v>
      </c>
      <c r="AB54">
        <f>R59+Q59</f>
        <v>22</v>
      </c>
      <c r="AC54">
        <f t="shared" si="59"/>
        <v>0</v>
      </c>
      <c r="AD54">
        <f t="shared" si="60"/>
        <v>0</v>
      </c>
      <c r="AE54">
        <f>(C54+D54)*AA47+(E54+F54)*AA48+(G54+H54)*AA49+(I54+J54)*AA50+(K54+L54)*AA51+(M54+N54)*AA52+(O54+P54)*AA53+(S54+T54)*AA55+(U54+V54)*AA56+(W54+X54)*AA57+(Y54+Z54)*AA58</f>
        <v>0</v>
      </c>
      <c r="AF54" s="26">
        <f t="shared" si="61"/>
        <v>-22</v>
      </c>
      <c r="AG54" s="26">
        <f t="shared" si="62"/>
        <v>12</v>
      </c>
      <c r="AH54" s="26"/>
      <c r="AI54" s="26">
        <f t="shared" si="63"/>
        <v>12</v>
      </c>
      <c r="AJ54" s="26">
        <f t="shared" si="66"/>
        <v>1708</v>
      </c>
      <c r="AK54" s="26">
        <v>2</v>
      </c>
      <c r="AL54">
        <f t="shared" si="64"/>
        <v>0</v>
      </c>
      <c r="AN54">
        <f t="shared" si="21"/>
        <v>0</v>
      </c>
      <c r="AO54">
        <f t="shared" si="22"/>
        <v>0</v>
      </c>
      <c r="AP54">
        <f t="shared" si="23"/>
        <v>0</v>
      </c>
      <c r="AQ54">
        <f t="shared" si="24"/>
        <v>0</v>
      </c>
      <c r="AR54">
        <f t="shared" si="25"/>
        <v>0</v>
      </c>
      <c r="AS54">
        <f t="shared" si="26"/>
        <v>0</v>
      </c>
      <c r="AT54">
        <f t="shared" si="27"/>
        <v>0</v>
      </c>
      <c r="AV54">
        <f t="shared" si="29"/>
        <v>0</v>
      </c>
      <c r="AW54">
        <f t="shared" si="38"/>
        <v>0</v>
      </c>
      <c r="AX54">
        <f t="shared" si="30"/>
        <v>0</v>
      </c>
      <c r="AY54">
        <f t="shared" si="31"/>
        <v>0</v>
      </c>
      <c r="AZ54" s="34">
        <v>2000</v>
      </c>
      <c r="BA54">
        <f>(IF(LARGE(AL47:AL58,1)=AL54,1,0)*1+IF(LARGE(AL47:AL58,2)=AL54,1,0)*2+IF(LARGE(AL47:AL58,3)=AL54,1,0)*3+IF(LARGE(AL47:AL58,4)=AL54,1,0)*4+IF(LARGE(AL47:AL58,5)=AL54,1,0)*5+IF(LARGE(AL47:AL58,6)=AL54,1,0)*6+IF(LARGE(AL47:AL58,7)=AL54,1,0)*7+IF(LARGE(AL47:AL58,8)=AL54,1,0)*8+IF(LARGE(AL47:AL58,9)=AL54,1,0)*9+IF(LARGE(AL47:AL58,10)=AL54,1,0)*10+IF(LARGE(AL47:AL58,11)=AL54,1,0)*11+IF(LARGE(AL47:AL58,12)=AL54,1,0)*12)</f>
        <v>12</v>
      </c>
      <c r="BB54">
        <f>(IF(LARGE(AL47:AL58,1)=AL54,1,0)*1+IF(LARGE(AL47:AL58,2)=AL54,1,0)*1+IF(LARGE(AL47:AL58,3)=AL54,1,0)*1+IF(LARGE(AL47:AL58,4)=AL54,1,0)*1+IF(LARGE(AL47:AL58,5)=AL54,1,0)*1+IF(LARGE(AL47:AL58,6)=AL54,1,0)*1+IF(LARGE(AL47:AL58,7)=AL54,1,0)*1+IF(LARGE(AL47:AL58,8)=AL54,1,0)*1+IF(LARGE(AL47:AL58,9)=AL54,1,0)*1+IF(LARGE(AL47:AL58,10)=AL54,1,0)*1+IF(LARGE(AL47:AL58,11)=AL54,1,0)*1+IF(LARGE(AL47:AL58,12)=AL54,1,0)*1)</f>
        <v>1</v>
      </c>
      <c r="BC54">
        <f t="shared" si="65"/>
        <v>-22</v>
      </c>
      <c r="BD54">
        <f>(IF(LARGE(BC47:BC58,1)=BC54,1,0)*1+IF(LARGE(BC47:BC58,2)=BC54,1,0)*2+IF(LARGE(BC47:BC58,3)=BC54,1,0)*3+IF(LARGE(BC47:BC58,4)=BC54,1,0)*4+IF(LARGE(BC47:BC58,5)=BC54,1,0)*5+IF(LARGE(BC47:BC58,6)=BC54,1,0)*6+IF(LARGE(BC47:BC58,7)=BC54,1,0)*7+IF(LARGE(BC47:BC58,8)=BC54,1,0)*8+IF(LARGE(BC47:BC58,9)=BC54,1,0)*9+IF(LARGE(BC47:BC58,10)=BC54,1,0)*10+IF(LARGE(BC47:BC58,11)=BC54,1,0)*11+IF(LARGE(BC47:BC58,12)=BC54,1,0)*12)</f>
        <v>12</v>
      </c>
      <c r="BE54">
        <f>(IF(LARGE(BC47:BC58,1)=BC54,1,0)*1+IF(LARGE(BC47:BC58,2)=BC54,1,0)*1+IF(LARGE(BC47:BC58,3)=BC54,1,0)*1+IF(LARGE(BC47:BC58,4)=BC54,1,0)*1+IF(LARGE(BC47:BC58,5)=BC54,1,0)*1+IF(LARGE(BC47:BC58,6)=BC54,1,0)*1+IF(LARGE(BC47:BC58,7)=BC54,1,0)*1+IF(LARGE(BC47:BC58,8)=BC54,1,0)*1+IF(LARGE(BC47:BC58,9)=BC54,1,0)*1+IF(LARGE(BC47:BC58,10)=BC54,1,0)*1+IF(LARGE(BC47:BC58,11)=BC54,1,0)*1+IF(LARGE(BC47:BC58,12)=BC54,1,0)*1)</f>
        <v>1</v>
      </c>
      <c r="BF54">
        <f>(SUM(AZ55:AZ58)+SUM(AZ47:AZ53))/11-AZ54</f>
        <v>60.09090909090901</v>
      </c>
      <c r="BG54">
        <f t="shared" si="67"/>
        <v>9.109895403402989</v>
      </c>
      <c r="BH54">
        <f t="shared" si="68"/>
        <v>-291.51665290889565</v>
      </c>
    </row>
    <row r="55" spans="1:60" ht="12.75">
      <c r="A55">
        <v>9</v>
      </c>
      <c r="B55" t="s">
        <v>49</v>
      </c>
      <c r="C55" s="11">
        <v>0</v>
      </c>
      <c r="D55" s="12">
        <v>0</v>
      </c>
      <c r="E55" s="11">
        <v>0</v>
      </c>
      <c r="F55" s="12">
        <v>0</v>
      </c>
      <c r="G55" s="11">
        <v>0</v>
      </c>
      <c r="H55" s="12">
        <v>0</v>
      </c>
      <c r="I55" s="11">
        <v>0</v>
      </c>
      <c r="J55" s="12">
        <v>0</v>
      </c>
      <c r="K55" s="11">
        <v>1</v>
      </c>
      <c r="L55" s="12">
        <v>0</v>
      </c>
      <c r="M55" s="11">
        <v>0</v>
      </c>
      <c r="N55" s="12">
        <v>0</v>
      </c>
      <c r="O55" s="11">
        <v>0</v>
      </c>
      <c r="P55" s="12">
        <v>0</v>
      </c>
      <c r="Q55" s="11">
        <v>1</v>
      </c>
      <c r="R55" s="12">
        <v>1</v>
      </c>
      <c r="S55" s="13" t="s">
        <v>88</v>
      </c>
      <c r="T55" s="13" t="s">
        <v>88</v>
      </c>
      <c r="U55" s="11">
        <v>0</v>
      </c>
      <c r="V55" s="12">
        <v>0</v>
      </c>
      <c r="W55" s="13">
        <v>0</v>
      </c>
      <c r="X55" s="13">
        <v>0</v>
      </c>
      <c r="Y55" s="11">
        <v>0</v>
      </c>
      <c r="Z55" s="12">
        <v>0</v>
      </c>
      <c r="AA55">
        <f t="shared" si="58"/>
        <v>3</v>
      </c>
      <c r="AB55">
        <f>T59+S59</f>
        <v>19</v>
      </c>
      <c r="AC55">
        <f t="shared" si="59"/>
        <v>14</v>
      </c>
      <c r="AD55">
        <f t="shared" si="60"/>
        <v>1.5</v>
      </c>
      <c r="AE55">
        <f>(C55+D55)*AA47+(E55+F55)*AA48+(G55+H55)*AA49+(I55+J55)*AA50+(K55+L55)*AA51+(M55+N55)*AA52+(O55+P55)*AA53+(Q55+R55)*AA54+(U55+V55)*AA56+(W55+X55)*AA57+(Y55+Z55)*AA58</f>
        <v>7</v>
      </c>
      <c r="AF55" s="26">
        <f t="shared" si="61"/>
        <v>-16</v>
      </c>
      <c r="AG55" s="26">
        <f t="shared" si="62"/>
        <v>11</v>
      </c>
      <c r="AH55" s="26"/>
      <c r="AI55" s="26">
        <f t="shared" si="63"/>
        <v>11</v>
      </c>
      <c r="AJ55" s="26">
        <f t="shared" si="66"/>
        <v>1804</v>
      </c>
      <c r="AK55" s="26">
        <v>2</v>
      </c>
      <c r="AL55">
        <f t="shared" si="64"/>
        <v>3.0157000000000003</v>
      </c>
      <c r="AN55">
        <f t="shared" si="21"/>
        <v>0</v>
      </c>
      <c r="AO55">
        <f t="shared" si="22"/>
        <v>0</v>
      </c>
      <c r="AP55">
        <f t="shared" si="23"/>
        <v>0</v>
      </c>
      <c r="AQ55">
        <f t="shared" si="24"/>
        <v>0</v>
      </c>
      <c r="AR55">
        <f t="shared" si="25"/>
        <v>0.5</v>
      </c>
      <c r="AS55">
        <f t="shared" si="26"/>
        <v>0</v>
      </c>
      <c r="AT55">
        <f t="shared" si="27"/>
        <v>0</v>
      </c>
      <c r="AU55">
        <f t="shared" si="28"/>
        <v>1</v>
      </c>
      <c r="AW55">
        <f t="shared" si="38"/>
        <v>0</v>
      </c>
      <c r="AX55">
        <f t="shared" si="30"/>
        <v>0</v>
      </c>
      <c r="AY55">
        <f t="shared" si="31"/>
        <v>0</v>
      </c>
      <c r="AZ55" s="34">
        <v>2000</v>
      </c>
      <c r="BA55">
        <f>(IF(LARGE(AL47:AL58,1)=AL55,1,0)*1+IF(LARGE(AL47:AL58,2)=AL55,1,0)*2+IF(LARGE(AL47:AL58,3)=AL55,1,0)*3+IF(LARGE(AL47:AL58,4)=AL55,1,0)*4+IF(LARGE(AL47:AL58,5)=AL55,1,0)*5+IF(LARGE(AL47:AL58,6)=AL55,1,0)*6+IF(LARGE(AL47:AL58,7)=AL55,1,0)*7+IF(LARGE(AL47:AL58,8)=AL55,1,0)*8+IF(LARGE(AL47:AL58,9)=AL55,1,0)*9+IF(LARGE(AL47:AL58,10)=AL55,1,0)*10+IF(LARGE(AL47:AL58,11)=AL55,1,0)*11+IF(LARGE(AL47:AL58,12)=AL55,1,0)*12)</f>
        <v>11</v>
      </c>
      <c r="BB55">
        <f>(IF(LARGE(AL47:AL58,1)=AL55,1,0)*1+IF(LARGE(AL47:AL58,2)=AL55,1,0)*1+IF(LARGE(AL47:AL58,3)=AL55,1,0)*1+IF(LARGE(AL47:AL58,4)=AL55,1,0)*1+IF(LARGE(AL47:AL58,5)=AL55,1,0)*1+IF(LARGE(AL47:AL58,6)=AL55,1,0)*1+IF(LARGE(AL47:AL58,7)=AL55,1,0)*1+IF(LARGE(AL47:AL58,8)=AL55,1,0)*1+IF(LARGE(AL47:AL58,9)=AL55,1,0)*1+IF(LARGE(AL47:AL58,10)=AL55,1,0)*1+IF(LARGE(AL47:AL58,11)=AL55,1,0)*1+IF(LARGE(AL47:AL58,12)=AL55,1,0)*1)</f>
        <v>1</v>
      </c>
      <c r="BC55">
        <f t="shared" si="65"/>
        <v>-15.9843</v>
      </c>
      <c r="BD55">
        <f>(IF(LARGE(BC47:BC58,1)=BC55,1,0)*1+IF(LARGE(BC47:BC58,2)=BC55,1,0)*2+IF(LARGE(BC47:BC58,3)=BC55,1,0)*3+IF(LARGE(BC47:BC58,4)=BC55,1,0)*4+IF(LARGE(BC47:BC58,5)=BC55,1,0)*5+IF(LARGE(BC47:BC58,6)=BC55,1,0)*6+IF(LARGE(BC47:BC58,7)=BC55,1,0)*7+IF(LARGE(BC47:BC58,8)=BC55,1,0)*8+IF(LARGE(BC47:BC58,9)=BC55,1,0)*9+IF(LARGE(BC47:BC58,10)=BC55,1,0)*10+IF(LARGE(BC47:BC58,11)=BC55,1,0)*11+IF(LARGE(BC47:BC58,12)=BC55,1,0)*12)</f>
        <v>11</v>
      </c>
      <c r="BE55">
        <f>(IF(LARGE(BC47:BC58,1)=BC55,1,0)*1+IF(LARGE(BC47:BC58,2)=BC55,1,0)*1+IF(LARGE(BC47:BC58,3)=BC55,1,0)*1+IF(LARGE(BC47:BC58,4)=BC55,1,0)*1+IF(LARGE(BC47:BC58,5)=BC55,1,0)*1+IF(LARGE(BC47:BC58,6)=BC55,1,0)*1+IF(LARGE(BC47:BC58,7)=BC55,1,0)*1+IF(LARGE(BC47:BC58,8)=BC55,1,0)*1+IF(LARGE(BC47:BC58,9)=BC55,1,0)*1+IF(LARGE(BC47:BC58,10)=BC55,1,0)*1+IF(LARGE(BC47:BC58,11)=BC55,1,0)*1+IF(LARGE(BC47:BC58,12)=BC55,1,0)*1)</f>
        <v>1</v>
      </c>
      <c r="BF55">
        <f>(SUM(AZ56:AZ58)+SUM(AZ47:AZ54))/11-AZ55</f>
        <v>60.09090909090901</v>
      </c>
      <c r="BG55">
        <f t="shared" si="67"/>
        <v>9.109895403402989</v>
      </c>
      <c r="BH55">
        <f t="shared" si="68"/>
        <v>-195.51665290889565</v>
      </c>
    </row>
    <row r="56" spans="1:60" s="48" customFormat="1" ht="12.75">
      <c r="A56" s="47">
        <v>10</v>
      </c>
      <c r="B56" s="47" t="s">
        <v>50</v>
      </c>
      <c r="C56" s="11">
        <v>0</v>
      </c>
      <c r="D56" s="12">
        <v>1</v>
      </c>
      <c r="E56" s="11">
        <v>1</v>
      </c>
      <c r="F56" s="12">
        <v>0.5</v>
      </c>
      <c r="G56" s="11">
        <v>0</v>
      </c>
      <c r="H56" s="12">
        <v>0.5</v>
      </c>
      <c r="I56" s="11">
        <v>0</v>
      </c>
      <c r="J56" s="12">
        <v>0</v>
      </c>
      <c r="K56" s="11">
        <v>1</v>
      </c>
      <c r="L56" s="12">
        <v>1</v>
      </c>
      <c r="M56" s="11">
        <v>1</v>
      </c>
      <c r="N56" s="12">
        <v>0</v>
      </c>
      <c r="O56" s="11">
        <v>1</v>
      </c>
      <c r="P56" s="12">
        <v>1</v>
      </c>
      <c r="Q56" s="11">
        <v>1</v>
      </c>
      <c r="R56" s="12">
        <v>1</v>
      </c>
      <c r="S56" s="13">
        <v>1</v>
      </c>
      <c r="T56" s="13">
        <v>1</v>
      </c>
      <c r="U56" s="11" t="s">
        <v>88</v>
      </c>
      <c r="V56" s="12" t="s">
        <v>88</v>
      </c>
      <c r="W56" s="13">
        <v>0</v>
      </c>
      <c r="X56" s="13">
        <v>1</v>
      </c>
      <c r="Y56" s="11">
        <v>1</v>
      </c>
      <c r="Z56" s="12">
        <v>1</v>
      </c>
      <c r="AA56" s="48">
        <f t="shared" si="58"/>
        <v>15</v>
      </c>
      <c r="AB56" s="48">
        <f>V59+U59</f>
        <v>7</v>
      </c>
      <c r="AC56" s="48">
        <f t="shared" si="59"/>
        <v>68</v>
      </c>
      <c r="AD56" s="48">
        <f t="shared" si="60"/>
        <v>7.5</v>
      </c>
      <c r="AE56" s="48">
        <f>(C56+D56)*AA47+(E56+F56)*AA48+(G56+H56)*AA49+(I56+J56)*AA50+(K56+L56)*AA51+(M56+N56)*AA52+(O56+P56)*AA53+(Q56+R56)*AA54+(S56+T56)*AA55+(W56+X56)*AA57+(Y56+Z56)*AA58</f>
        <v>121.5</v>
      </c>
      <c r="AF56" s="49">
        <f t="shared" si="61"/>
        <v>8</v>
      </c>
      <c r="AG56" s="49">
        <f t="shared" si="62"/>
        <v>3</v>
      </c>
      <c r="AH56" s="49"/>
      <c r="AI56" s="49">
        <f t="shared" si="63"/>
        <v>3</v>
      </c>
      <c r="AJ56" s="49">
        <f t="shared" si="66"/>
        <v>2188</v>
      </c>
      <c r="AK56" s="49">
        <v>2</v>
      </c>
      <c r="AL56" s="48">
        <f t="shared" si="64"/>
        <v>15.08715</v>
      </c>
      <c r="AN56" s="48">
        <f t="shared" si="21"/>
        <v>0.5</v>
      </c>
      <c r="AO56" s="48">
        <f t="shared" si="22"/>
        <v>1</v>
      </c>
      <c r="AP56" s="48">
        <f t="shared" si="23"/>
        <v>0</v>
      </c>
      <c r="AQ56" s="48">
        <f t="shared" si="24"/>
        <v>0</v>
      </c>
      <c r="AR56" s="48">
        <f t="shared" si="25"/>
        <v>1</v>
      </c>
      <c r="AS56" s="48">
        <f t="shared" si="26"/>
        <v>0.5</v>
      </c>
      <c r="AT56" s="48">
        <f t="shared" si="27"/>
        <v>1</v>
      </c>
      <c r="AU56" s="48">
        <f t="shared" si="28"/>
        <v>1</v>
      </c>
      <c r="AV56" s="48">
        <f t="shared" si="29"/>
        <v>1</v>
      </c>
      <c r="AX56" s="48">
        <f t="shared" si="30"/>
        <v>0.5</v>
      </c>
      <c r="AY56" s="48">
        <f t="shared" si="31"/>
        <v>1</v>
      </c>
      <c r="AZ56" s="50">
        <v>2000</v>
      </c>
      <c r="BA56" s="48">
        <f>(IF(LARGE(AL47:AL58,1)=AL56,1,0)*1+IF(LARGE(AL47:AL58,2)=AL56,1,0)*2+IF(LARGE(AL47:AL58,3)=AL56,1,0)*3+IF(LARGE(AL47:AL58,4)=AL56,1,0)*4+IF(LARGE(AL47:AL58,5)=AL56,1,0)*5+IF(LARGE(AL47:AL58,6)=AL56,1,0)*6+IF(LARGE(AL47:AL58,7)=AL56,1,0)*7+IF(LARGE(AL47:AL58,8)=AL56,1,0)*8+IF(LARGE(AL47:AL58,9)=AL56,1,0)*9+IF(LARGE(AL47:AL58,10)=AL56,1,0)*10+IF(LARGE(AL47:AL58,11)=AL56,1,0)*11+IF(LARGE(AL47:AL58,12)=AL56,1,0)*12)</f>
        <v>3</v>
      </c>
      <c r="BB56" s="48">
        <f>(IF(LARGE(AL47:AL58,1)=AL56,1,0)*1+IF(LARGE(AL47:AL58,2)=AL56,1,0)*1+IF(LARGE(AL47:AL58,3)=AL56,1,0)*1+IF(LARGE(AL47:AL58,4)=AL56,1,0)*1+IF(LARGE(AL47:AL58,5)=AL56,1,0)*1+IF(LARGE(AL47:AL58,6)=AL56,1,0)*1+IF(LARGE(AL47:AL58,7)=AL56,1,0)*1+IF(LARGE(AL47:AL58,8)=AL56,1,0)*1+IF(LARGE(AL47:AL58,9)=AL56,1,0)*1+IF(LARGE(AL47:AL58,10)=AL56,1,0)*1+IF(LARGE(AL47:AL58,11)=AL56,1,0)*1+IF(LARGE(AL47:AL58,12)=AL56,1,0)*1)</f>
        <v>1</v>
      </c>
      <c r="BC56" s="48">
        <f t="shared" si="65"/>
        <v>8.08715</v>
      </c>
      <c r="BD56" s="48">
        <f>(IF(LARGE(BC47:BC58,1)=BC56,1,0)*1+IF(LARGE(BC47:BC58,2)=BC56,1,0)*2+IF(LARGE(BC47:BC58,3)=BC56,1,0)*3+IF(LARGE(BC47:BC58,4)=BC56,1,0)*4+IF(LARGE(BC47:BC58,5)=BC56,1,0)*5+IF(LARGE(BC47:BC58,6)=BC56,1,0)*6+IF(LARGE(BC47:BC58,7)=BC56,1,0)*7+IF(LARGE(BC47:BC58,8)=BC56,1,0)*8+IF(LARGE(BC47:BC58,9)=BC56,1,0)*9+IF(LARGE(BC47:BC58,10)=BC56,1,0)*10+IF(LARGE(BC47:BC58,11)=BC56,1,0)*11+IF(LARGE(BC47:BC58,12)=BC56,1,0)*12)</f>
        <v>3</v>
      </c>
      <c r="BE56" s="48">
        <f>(IF(LARGE(BC47:BC58,1)=BC56,1,0)*1+IF(LARGE(BC47:BC58,2)=BC56,1,0)*1+IF(LARGE(BC47:BC58,3)=BC56,1,0)*1+IF(LARGE(BC47:BC58,4)=BC56,1,0)*1+IF(LARGE(BC47:BC58,5)=BC56,1,0)*1+IF(LARGE(BC47:BC58,6)=BC56,1,0)*1+IF(LARGE(BC47:BC58,7)=BC56,1,0)*1+IF(LARGE(BC47:BC58,8)=BC56,1,0)*1+IF(LARGE(BC47:BC58,9)=BC56,1,0)*1+IF(LARGE(BC47:BC58,10)=BC56,1,0)*1+IF(LARGE(BC47:BC58,11)=BC56,1,0)*1+IF(LARGE(BC47:BC58,12)=BC56,1,0)*1)</f>
        <v>1</v>
      </c>
      <c r="BF56" s="48">
        <f>(SUM(AZ57:AZ58)+SUM(AZ47:AZ55))/11-AZ56</f>
        <v>60.09090909090901</v>
      </c>
      <c r="BG56" s="48">
        <f t="shared" si="67"/>
        <v>9.109895403402989</v>
      </c>
      <c r="BH56" s="48">
        <f t="shared" si="68"/>
        <v>188.48334709110435</v>
      </c>
    </row>
    <row r="57" spans="1:60" ht="12.75">
      <c r="A57">
        <v>11</v>
      </c>
      <c r="B57" t="s">
        <v>89</v>
      </c>
      <c r="C57" s="11">
        <v>1</v>
      </c>
      <c r="D57" s="12">
        <v>1</v>
      </c>
      <c r="E57" s="11">
        <v>0</v>
      </c>
      <c r="F57" s="12">
        <v>0</v>
      </c>
      <c r="G57" s="11">
        <v>0</v>
      </c>
      <c r="H57" s="12">
        <v>1</v>
      </c>
      <c r="I57" s="11">
        <v>0</v>
      </c>
      <c r="J57" s="12">
        <v>0</v>
      </c>
      <c r="K57" s="11">
        <v>1</v>
      </c>
      <c r="L57" s="12">
        <v>1</v>
      </c>
      <c r="M57" s="11">
        <v>0</v>
      </c>
      <c r="N57" s="12">
        <v>1</v>
      </c>
      <c r="O57" s="11">
        <v>0</v>
      </c>
      <c r="P57" s="12">
        <v>1</v>
      </c>
      <c r="Q57" s="11">
        <v>1</v>
      </c>
      <c r="R57" s="12">
        <v>1</v>
      </c>
      <c r="S57" s="13">
        <v>1</v>
      </c>
      <c r="T57" s="13">
        <v>1</v>
      </c>
      <c r="U57" s="11">
        <v>1</v>
      </c>
      <c r="V57" s="12">
        <v>0</v>
      </c>
      <c r="W57" s="13" t="s">
        <v>88</v>
      </c>
      <c r="X57" s="13" t="s">
        <v>88</v>
      </c>
      <c r="Y57" s="11">
        <v>1</v>
      </c>
      <c r="Z57" s="12">
        <v>1</v>
      </c>
      <c r="AA57">
        <f t="shared" si="58"/>
        <v>14</v>
      </c>
      <c r="AB57">
        <f>X59+W59</f>
        <v>8</v>
      </c>
      <c r="AC57">
        <f t="shared" si="59"/>
        <v>64</v>
      </c>
      <c r="AD57">
        <f t="shared" si="60"/>
        <v>7</v>
      </c>
      <c r="AE57">
        <f>(C57+D57)*AA47+(E57+F57)*AA48+(G57+H57)*AA49+(I57+J57)*AA50+(K57+L57)*AA51+(M57+N57)*AA52+(O57+P57)*AA53+(Q57+R57)*AA54+(S57+T57)*AA55+(U57+V57)*AA56+(Y57+Z57)*AA58</f>
        <v>109.5</v>
      </c>
      <c r="AF57" s="26">
        <f t="shared" si="61"/>
        <v>6</v>
      </c>
      <c r="AG57" s="26">
        <f t="shared" si="62"/>
        <v>5</v>
      </c>
      <c r="AH57" s="26"/>
      <c r="AI57" s="26">
        <f t="shared" si="63"/>
        <v>5</v>
      </c>
      <c r="AJ57" s="26">
        <f t="shared" si="66"/>
        <v>2156</v>
      </c>
      <c r="AK57" s="26">
        <v>2</v>
      </c>
      <c r="AL57">
        <f t="shared" si="64"/>
        <v>14.08095</v>
      </c>
      <c r="AN57">
        <f t="shared" si="21"/>
        <v>1</v>
      </c>
      <c r="AO57">
        <f t="shared" si="22"/>
        <v>0</v>
      </c>
      <c r="AP57">
        <f t="shared" si="23"/>
        <v>0.5</v>
      </c>
      <c r="AQ57">
        <f t="shared" si="24"/>
        <v>0</v>
      </c>
      <c r="AR57">
        <f t="shared" si="25"/>
        <v>1</v>
      </c>
      <c r="AS57">
        <f t="shared" si="26"/>
        <v>0.5</v>
      </c>
      <c r="AT57">
        <f t="shared" si="27"/>
        <v>0.5</v>
      </c>
      <c r="AU57">
        <f t="shared" si="28"/>
        <v>1</v>
      </c>
      <c r="AV57">
        <f t="shared" si="29"/>
        <v>1</v>
      </c>
      <c r="AW57">
        <f t="shared" si="38"/>
        <v>0.5</v>
      </c>
      <c r="AY57">
        <f t="shared" si="31"/>
        <v>1</v>
      </c>
      <c r="AZ57" s="34">
        <v>2000</v>
      </c>
      <c r="BA57">
        <f>(IF(LARGE(AL47:AL58,1)=AL57,1,0)*1+IF(LARGE(AL47:AL58,2)=AL57,1,0)*2+IF(LARGE(AL47:AL58,3)=AL57,1,0)*3+IF(LARGE(AL47:AL58,4)=AL57,1,0)*4+IF(LARGE(AL47:AL58,5)=AL57,1,0)*5+IF(LARGE(AL47:AL58,6)=AL57,1,0)*6+IF(LARGE(AL47:AL58,7)=AL57,1,0)*7+IF(LARGE(AL47:AL58,8)=AL57,1,0)*8+IF(LARGE(AL47:AL58,9)=AL57,1,0)*9+IF(LARGE(AL47:AL58,10)=AL57,1,0)*10+IF(LARGE(AL47:AL58,11)=AL57,1,0)*11+IF(LARGE(AL47:AL58,12)=AL57,1,0)*12)</f>
        <v>5</v>
      </c>
      <c r="BB57">
        <f>(IF(LARGE(AL47:AL58,1)=AL57,1,0)*1+IF(LARGE(AL47:AL58,2)=AL57,1,0)*1+IF(LARGE(AL47:AL58,3)=AL57,1,0)*1+IF(LARGE(AL47:AL58,4)=AL57,1,0)*1+IF(LARGE(AL47:AL58,5)=AL57,1,0)*1+IF(LARGE(AL47:AL58,6)=AL57,1,0)*1+IF(LARGE(AL47:AL58,7)=AL57,1,0)*1+IF(LARGE(AL47:AL58,8)=AL57,1,0)*1+IF(LARGE(AL47:AL58,9)=AL57,1,0)*1+IF(LARGE(AL47:AL58,10)=AL57,1,0)*1+IF(LARGE(AL47:AL58,11)=AL57,1,0)*1+IF(LARGE(AL47:AL58,12)=AL57,1,0)*1)</f>
        <v>1</v>
      </c>
      <c r="BC57">
        <f t="shared" si="65"/>
        <v>6.0809500000000005</v>
      </c>
      <c r="BD57">
        <f>(IF(LARGE(BC47:BC58,1)=BC57,1,0)*1+IF(LARGE(BC47:BC58,2)=BC57,1,0)*2+IF(LARGE(BC47:BC58,3)=BC57,1,0)*3+IF(LARGE(BC47:BC58,4)=BC57,1,0)*4+IF(LARGE(BC47:BC58,5)=BC57,1,0)*5+IF(LARGE(BC47:BC58,6)=BC57,1,0)*6+IF(LARGE(BC47:BC58,7)=BC57,1,0)*7+IF(LARGE(BC47:BC58,8)=BC57,1,0)*8+IF(LARGE(BC47:BC58,9)=BC57,1,0)*9+IF(LARGE(BC47:BC58,10)=BC57,1,0)*10+IF(LARGE(BC47:BC58,11)=BC57,1,0)*11+IF(LARGE(BC47:BC58,12)=BC57,1,0)*12)</f>
        <v>5</v>
      </c>
      <c r="BE57">
        <f>(IF(LARGE(BC47:BC58,1)=BC57,1,0)*1+IF(LARGE(BC47:BC58,2)=BC57,1,0)*1+IF(LARGE(BC47:BC58,3)=BC57,1,0)*1+IF(LARGE(BC47:BC58,4)=BC57,1,0)*1+IF(LARGE(BC47:BC58,5)=BC57,1,0)*1+IF(LARGE(BC47:BC58,6)=BC57,1,0)*1+IF(LARGE(BC47:BC58,7)=BC57,1,0)*1+IF(LARGE(BC47:BC58,8)=BC57,1,0)*1+IF(LARGE(BC47:BC58,9)=BC57,1,0)*1+IF(LARGE(BC47:BC58,10)=BC57,1,0)*1+IF(LARGE(BC47:BC58,11)=BC57,1,0)*1+IF(LARGE(BC47:BC58,12)=BC57,1,0)*1)</f>
        <v>1</v>
      </c>
      <c r="BF57">
        <f>(SUM(AZ58)+SUM(AZ47:AZ56))/11-AZ57</f>
        <v>60.09090909090901</v>
      </c>
      <c r="BG57">
        <f t="shared" si="67"/>
        <v>9.109895403402989</v>
      </c>
      <c r="BH57">
        <f t="shared" si="68"/>
        <v>156.48334709110435</v>
      </c>
    </row>
    <row r="58" spans="1:60" ht="12.75">
      <c r="A58">
        <v>12</v>
      </c>
      <c r="B58" t="s">
        <v>51</v>
      </c>
      <c r="C58" s="11">
        <v>0</v>
      </c>
      <c r="D58" s="12">
        <v>0</v>
      </c>
      <c r="E58" s="11">
        <v>0</v>
      </c>
      <c r="F58" s="12">
        <v>0</v>
      </c>
      <c r="G58" s="11">
        <v>0</v>
      </c>
      <c r="H58" s="12">
        <v>0</v>
      </c>
      <c r="I58" s="11">
        <v>0</v>
      </c>
      <c r="J58" s="12">
        <v>0</v>
      </c>
      <c r="K58" s="11">
        <v>0</v>
      </c>
      <c r="L58" s="12">
        <v>0</v>
      </c>
      <c r="M58" s="11">
        <v>0</v>
      </c>
      <c r="N58" s="12">
        <v>0</v>
      </c>
      <c r="O58" s="11">
        <v>0</v>
      </c>
      <c r="P58" s="12">
        <v>0</v>
      </c>
      <c r="Q58" s="11">
        <v>1</v>
      </c>
      <c r="R58" s="12">
        <v>1</v>
      </c>
      <c r="S58" s="13">
        <v>1</v>
      </c>
      <c r="T58" s="13">
        <v>1</v>
      </c>
      <c r="U58" s="11">
        <v>0</v>
      </c>
      <c r="V58" s="12">
        <v>0</v>
      </c>
      <c r="W58" s="13">
        <v>0</v>
      </c>
      <c r="X58" s="13">
        <v>0</v>
      </c>
      <c r="Y58" s="11" t="s">
        <v>88</v>
      </c>
      <c r="Z58" s="12" t="s">
        <v>88</v>
      </c>
      <c r="AA58">
        <f t="shared" si="58"/>
        <v>4</v>
      </c>
      <c r="AB58">
        <f>Z59+Y59</f>
        <v>18</v>
      </c>
      <c r="AC58">
        <f t="shared" si="59"/>
        <v>18</v>
      </c>
      <c r="AD58">
        <f t="shared" si="60"/>
        <v>2</v>
      </c>
      <c r="AE58">
        <f>(C58+D58)*AA47+(E58+F58)*AA48+(G58+H58)*AA49+(I58+J58)*AA50+(K58+L58)*AA51+(M58+N58)*AA52+(O58+P58)*AA53+(Q58+R58)*AA54+(S58+T58)*AA55+(U58+V58)*AA56+(W58+X58)*AA57</f>
        <v>6</v>
      </c>
      <c r="AF58" s="26">
        <f t="shared" si="61"/>
        <v>-14</v>
      </c>
      <c r="AG58" s="26">
        <f t="shared" si="62"/>
        <v>10</v>
      </c>
      <c r="AH58" s="26"/>
      <c r="AI58" s="26">
        <f t="shared" si="63"/>
        <v>10</v>
      </c>
      <c r="AJ58" s="26">
        <f t="shared" si="66"/>
        <v>1836</v>
      </c>
      <c r="AK58" s="26">
        <v>2</v>
      </c>
      <c r="AL58">
        <f t="shared" si="64"/>
        <v>4.0206</v>
      </c>
      <c r="AN58">
        <f t="shared" si="21"/>
        <v>0</v>
      </c>
      <c r="AO58">
        <f t="shared" si="22"/>
        <v>0</v>
      </c>
      <c r="AP58">
        <f t="shared" si="23"/>
        <v>0</v>
      </c>
      <c r="AQ58">
        <f t="shared" si="24"/>
        <v>0</v>
      </c>
      <c r="AR58">
        <f t="shared" si="25"/>
        <v>0</v>
      </c>
      <c r="AS58">
        <f t="shared" si="26"/>
        <v>0</v>
      </c>
      <c r="AT58">
        <f t="shared" si="27"/>
        <v>0</v>
      </c>
      <c r="AU58">
        <f t="shared" si="28"/>
        <v>1</v>
      </c>
      <c r="AV58">
        <f t="shared" si="29"/>
        <v>1</v>
      </c>
      <c r="AW58">
        <f t="shared" si="38"/>
        <v>0</v>
      </c>
      <c r="AX58">
        <f t="shared" si="30"/>
        <v>0</v>
      </c>
      <c r="AZ58" s="34">
        <v>2000</v>
      </c>
      <c r="BA58">
        <f>(IF(LARGE(AL47:AL58,1)=AL58,1,0)*1+IF(LARGE(AL47:AL58,2)=AL58,1,0)*2+IF(LARGE(AL47:AL58,3)=AL58,1,0)*3+IF(LARGE(AL47:AL58,4)=AL58,1,0)*4+IF(LARGE(AL47:AL58,5)=AL58,1,0)*5+IF(LARGE(AL47:AL58,6)=AL58,1,0)*6+IF(LARGE(AL47:AL58,7)=AL58,1,0)*7+IF(LARGE(AL47:AL58,8)=AL58,1,0)*8+IF(LARGE(AL47:AL58,9)=AL58,1,0)*9+IF(LARGE(AL47:AL58,10)=AL58,1,0)*10+IF(LARGE(AL47:AL58,11)=AL58,1,0)*11+IF(LARGE(AL47:AL58,12)=AL58,1,0)*12)</f>
        <v>10</v>
      </c>
      <c r="BB58">
        <f>(IF(LARGE(AL47:AL58,1)=AL58,1,0)*1+IF(LARGE(AL47:AL58,2)=AL58,1,0)*1+IF(LARGE(AL47:AL58,3)=AL58,1,0)*1+IF(LARGE(AL47:AL58,4)=AL58,1,0)*1+IF(LARGE(AL47:AL58,5)=AL58,1,0)*1+IF(LARGE(AL47:AL58,6)=AL58,1,0)*1+IF(LARGE(AL47:AL58,7)=AL58,1,0)*1+IF(LARGE(AL47:AL58,8)=AL58,1,0)*1+IF(LARGE(AL47:AL58,9)=AL58,1,0)*1+IF(LARGE(AL47:AL58,10)=AL58,1,0)*1+IF(LARGE(AL47:AL58,11)=AL58,1,0)*1+IF(LARGE(AL47:AL58,12)=AL58,1,0)*1)</f>
        <v>1</v>
      </c>
      <c r="BC58">
        <f t="shared" si="65"/>
        <v>-13.9794</v>
      </c>
      <c r="BD58">
        <f>(IF(LARGE(BC47:BC58,1)=BC58,1,0)*1+IF(LARGE(BC47:BC58,2)=BC58,1,0)*2+IF(LARGE(BC47:BC58,3)=BC58,1,0)*3+IF(LARGE(BC47:BC58,4)=BC58,1,0)*4+IF(LARGE(BC47:BC58,5)=BC58,1,0)*5+IF(LARGE(BC47:BC58,6)=BC58,1,0)*6+IF(LARGE(BC47:BC58,7)=BC58,1,0)*7+IF(LARGE(BC47:BC58,8)=BC58,1,0)*8+IF(LARGE(BC47:BC58,9)=BC58,1,0)*9+IF(LARGE(BC47:BC58,10)=BC58,1,0)*10+IF(LARGE(BC47:BC58,11)=BC58,1,0)*11+IF(LARGE(BC47:BC58,12)=BC58,1,0)*12)</f>
        <v>10</v>
      </c>
      <c r="BE58">
        <f>(IF(LARGE(BC47:BC58,1)=BC58,1,0)*1+IF(LARGE(BC47:BC58,2)=BC58,1,0)*1+IF(LARGE(BC47:BC58,3)=BC58,1,0)*1+IF(LARGE(BC47:BC58,4)=BC58,1,0)*1+IF(LARGE(BC47:BC58,5)=BC58,1,0)*1+IF(LARGE(BC47:BC58,6)=BC58,1,0)*1+IF(LARGE(BC47:BC58,7)=BC58,1,0)*1+IF(LARGE(BC47:BC58,8)=BC58,1,0)*1+IF(LARGE(BC47:BC58,9)=BC58,1,0)*1+IF(LARGE(BC47:BC58,10)=BC58,1,0)*1+IF(LARGE(BC47:BC58,11)=BC58,1,0)*1+IF(LARGE(BC47:BC58,12)=BC58,1,0)*1)</f>
        <v>1</v>
      </c>
      <c r="BF58">
        <f>(SUM(AZ47:AZ57))/11-AZ58</f>
        <v>60.09090909090901</v>
      </c>
      <c r="BG58">
        <f t="shared" si="67"/>
        <v>9.109895403402989</v>
      </c>
      <c r="BH58">
        <f t="shared" si="68"/>
        <v>-163.51665290889565</v>
      </c>
    </row>
    <row r="59" spans="1:52" ht="12.75">
      <c r="A59">
        <f>ROUND(AA59/(132)*100,0)</f>
        <v>100</v>
      </c>
      <c r="B59" s="5"/>
      <c r="C59" s="15">
        <f aca="true" t="shared" si="69" ref="C59:Z59">SUM(C47:C58)</f>
        <v>4</v>
      </c>
      <c r="D59" s="16">
        <f t="shared" si="69"/>
        <v>6</v>
      </c>
      <c r="E59" s="15">
        <f t="shared" si="69"/>
        <v>4</v>
      </c>
      <c r="F59" s="16">
        <f t="shared" si="69"/>
        <v>3.5</v>
      </c>
      <c r="G59" s="15">
        <f t="shared" si="69"/>
        <v>1</v>
      </c>
      <c r="H59" s="16">
        <f t="shared" si="69"/>
        <v>1.5</v>
      </c>
      <c r="I59" s="15">
        <f t="shared" si="69"/>
        <v>1</v>
      </c>
      <c r="J59" s="16">
        <f t="shared" si="69"/>
        <v>1</v>
      </c>
      <c r="K59" s="15">
        <f t="shared" si="69"/>
        <v>9</v>
      </c>
      <c r="L59" s="16">
        <f t="shared" si="69"/>
        <v>6</v>
      </c>
      <c r="M59" s="15">
        <f t="shared" si="69"/>
        <v>6</v>
      </c>
      <c r="N59" s="16">
        <f t="shared" si="69"/>
        <v>6</v>
      </c>
      <c r="O59" s="15">
        <f t="shared" si="69"/>
        <v>4</v>
      </c>
      <c r="P59" s="16">
        <f t="shared" si="69"/>
        <v>5</v>
      </c>
      <c r="Q59" s="15">
        <f t="shared" si="69"/>
        <v>11</v>
      </c>
      <c r="R59" s="16">
        <f t="shared" si="69"/>
        <v>11</v>
      </c>
      <c r="S59" s="14">
        <f t="shared" si="69"/>
        <v>10</v>
      </c>
      <c r="T59" s="14">
        <f t="shared" si="69"/>
        <v>9</v>
      </c>
      <c r="U59" s="15">
        <f t="shared" si="69"/>
        <v>4</v>
      </c>
      <c r="V59" s="16">
        <f t="shared" si="69"/>
        <v>3</v>
      </c>
      <c r="W59" s="14">
        <f t="shared" si="69"/>
        <v>2</v>
      </c>
      <c r="X59" s="14">
        <f t="shared" si="69"/>
        <v>6</v>
      </c>
      <c r="Y59" s="15">
        <f t="shared" si="69"/>
        <v>9</v>
      </c>
      <c r="Z59" s="16">
        <f t="shared" si="69"/>
        <v>9</v>
      </c>
      <c r="AA59" s="23">
        <f>SUM(AA47:AA58)</f>
        <v>132</v>
      </c>
      <c r="AB59" s="23">
        <f>SUM(AB47:AB58)</f>
        <v>132</v>
      </c>
      <c r="AF59" s="26"/>
      <c r="AG59" s="26"/>
      <c r="AH59" s="26"/>
      <c r="AI59" s="26"/>
      <c r="AJ59" s="26"/>
      <c r="AK59" s="26"/>
      <c r="AZ59" s="26"/>
    </row>
    <row r="60" spans="32:52" ht="12.75">
      <c r="AF60" s="26"/>
      <c r="AG60" s="26"/>
      <c r="AH60" s="26"/>
      <c r="AI60" s="26"/>
      <c r="AJ60" s="26"/>
      <c r="AK60" s="26"/>
      <c r="AZ60" s="26"/>
    </row>
    <row r="61" spans="1:52" ht="12.75">
      <c r="A61" s="4" t="s">
        <v>14</v>
      </c>
      <c r="B61" s="4"/>
      <c r="C61" s="7">
        <v>1</v>
      </c>
      <c r="D61" s="8">
        <v>1</v>
      </c>
      <c r="E61" s="7">
        <v>2</v>
      </c>
      <c r="F61" s="8">
        <v>2</v>
      </c>
      <c r="G61" s="7">
        <v>3</v>
      </c>
      <c r="H61" s="8">
        <v>3</v>
      </c>
      <c r="I61" s="7">
        <v>4</v>
      </c>
      <c r="J61" s="8">
        <v>4</v>
      </c>
      <c r="K61" s="7">
        <v>5</v>
      </c>
      <c r="L61" s="8">
        <v>5</v>
      </c>
      <c r="M61" s="7">
        <v>6</v>
      </c>
      <c r="N61" s="8">
        <v>6</v>
      </c>
      <c r="O61" s="7">
        <v>7</v>
      </c>
      <c r="P61" s="8">
        <v>7</v>
      </c>
      <c r="Q61" s="7">
        <v>8</v>
      </c>
      <c r="R61" s="8">
        <v>8</v>
      </c>
      <c r="S61" s="4">
        <v>9</v>
      </c>
      <c r="T61" s="4">
        <v>9</v>
      </c>
      <c r="U61" s="7">
        <v>10</v>
      </c>
      <c r="V61" s="8">
        <v>10</v>
      </c>
      <c r="W61" s="4">
        <v>11</v>
      </c>
      <c r="X61" s="4">
        <v>11</v>
      </c>
      <c r="Y61" s="7">
        <v>12</v>
      </c>
      <c r="Z61" s="8">
        <v>12</v>
      </c>
      <c r="AA61" t="s">
        <v>90</v>
      </c>
      <c r="AB61" t="s">
        <v>91</v>
      </c>
      <c r="AC61" t="s">
        <v>92</v>
      </c>
      <c r="AD61" t="s">
        <v>95</v>
      </c>
      <c r="AE61" t="s">
        <v>94</v>
      </c>
      <c r="AF61" s="26" t="s">
        <v>96</v>
      </c>
      <c r="AG61" s="26" t="s">
        <v>97</v>
      </c>
      <c r="AH61" s="26"/>
      <c r="AI61" s="26" t="s">
        <v>99</v>
      </c>
      <c r="AJ61" s="26"/>
      <c r="AK61" s="26"/>
      <c r="AZ61" s="26"/>
    </row>
    <row r="62" spans="1:60" s="36" customFormat="1" ht="12.75">
      <c r="A62" s="36">
        <v>1</v>
      </c>
      <c r="B62" s="36" t="s">
        <v>52</v>
      </c>
      <c r="C62" s="37" t="s">
        <v>88</v>
      </c>
      <c r="D62" s="38" t="s">
        <v>88</v>
      </c>
      <c r="E62" s="37">
        <v>1</v>
      </c>
      <c r="F62" s="38">
        <v>1</v>
      </c>
      <c r="G62" s="37">
        <v>1</v>
      </c>
      <c r="H62" s="38">
        <v>1</v>
      </c>
      <c r="I62" s="37">
        <v>1</v>
      </c>
      <c r="J62" s="38">
        <v>1</v>
      </c>
      <c r="K62" s="37">
        <v>1</v>
      </c>
      <c r="L62" s="38">
        <v>1</v>
      </c>
      <c r="M62" s="37">
        <v>1</v>
      </c>
      <c r="N62" s="38">
        <v>1</v>
      </c>
      <c r="O62" s="37">
        <v>1</v>
      </c>
      <c r="P62" s="38">
        <v>1</v>
      </c>
      <c r="Q62" s="37">
        <v>1</v>
      </c>
      <c r="R62" s="38">
        <v>1</v>
      </c>
      <c r="S62" s="39">
        <v>1</v>
      </c>
      <c r="T62" s="39">
        <v>1</v>
      </c>
      <c r="U62" s="37">
        <v>1</v>
      </c>
      <c r="V62" s="38">
        <v>1</v>
      </c>
      <c r="W62" s="39">
        <v>1</v>
      </c>
      <c r="X62" s="39">
        <v>1</v>
      </c>
      <c r="Y62" s="37">
        <v>0</v>
      </c>
      <c r="Z62" s="38">
        <v>1</v>
      </c>
      <c r="AA62" s="36">
        <f aca="true" t="shared" si="70" ref="AA62:AA73">SUM(C62:Z62)</f>
        <v>21</v>
      </c>
      <c r="AB62" s="36">
        <f>C74+D74</f>
        <v>1</v>
      </c>
      <c r="AC62" s="36">
        <f aca="true" t="shared" si="71" ref="AC62:AC73">ROUND(AA62/(AA62+AB62)*100,0)</f>
        <v>95</v>
      </c>
      <c r="AD62" s="36">
        <f aca="true" t="shared" si="72" ref="AD62:AD73">SUM(AN62:AY62)</f>
        <v>10.5</v>
      </c>
      <c r="AE62" s="36">
        <f>(E62+F62)*AA63+(G62+H62)*AA64+(I62+J62)*AA65+(K62+L62)*AA66+(M62+N62)*AA67+(O62+P62)*AA68+(Q62+R62)*AA69+(S62+T62)*AA70+(U62+V62)*AA71+(W62+X62)*AA72+(Y62+Z62)*AA73</f>
        <v>205.5</v>
      </c>
      <c r="AF62" s="40">
        <f aca="true" t="shared" si="73" ref="AF62:AF73">AA62-AB62</f>
        <v>20</v>
      </c>
      <c r="AG62" s="40">
        <f aca="true" t="shared" si="74" ref="AG62:AG73">BA62/BB62</f>
        <v>1</v>
      </c>
      <c r="AH62" s="40"/>
      <c r="AI62" s="40">
        <f aca="true" t="shared" si="75" ref="AI62:AI73">BD62/BE62</f>
        <v>1</v>
      </c>
      <c r="AJ62" s="40">
        <f>ROUND((AZ62+BH62),0)</f>
        <v>2359</v>
      </c>
      <c r="AK62" s="40">
        <v>2</v>
      </c>
      <c r="AL62" s="36">
        <f aca="true" t="shared" si="76" ref="AL62:AL68">AA62+AD62/100+AE62/10000</f>
        <v>21.12555</v>
      </c>
      <c r="AO62" s="36">
        <f t="shared" si="22"/>
        <v>1</v>
      </c>
      <c r="AP62" s="36">
        <f t="shared" si="23"/>
        <v>1</v>
      </c>
      <c r="AQ62" s="36">
        <f t="shared" si="24"/>
        <v>1</v>
      </c>
      <c r="AR62" s="36">
        <f t="shared" si="25"/>
        <v>1</v>
      </c>
      <c r="AS62" s="36">
        <f t="shared" si="26"/>
        <v>1</v>
      </c>
      <c r="AT62" s="36">
        <f t="shared" si="27"/>
        <v>1</v>
      </c>
      <c r="AU62" s="36">
        <f t="shared" si="28"/>
        <v>1</v>
      </c>
      <c r="AV62" s="36">
        <f t="shared" si="29"/>
        <v>1</v>
      </c>
      <c r="AW62" s="36">
        <f t="shared" si="38"/>
        <v>1</v>
      </c>
      <c r="AX62" s="36">
        <f t="shared" si="30"/>
        <v>1</v>
      </c>
      <c r="AY62" s="36">
        <f t="shared" si="31"/>
        <v>0.5</v>
      </c>
      <c r="AZ62" s="41">
        <v>2248</v>
      </c>
      <c r="BA62" s="36">
        <f>(IF(LARGE(AL62:AL73,1)=AL62,1,0)*1+IF(LARGE(AL62:AL73,2)=AL62,1,0)*2+IF(LARGE(AL62:AL73,3)=AL62,1,0)*3+IF(LARGE(AL62:AL73,4)=AL62,1,0)*4+IF(LARGE(AL62:AL73,5)=AL62,1,0)*5+IF(LARGE(AL62:AL73,6)=AL62,1,0)*6+IF(LARGE(AL62:AL73,7)=AL62,1,0)*7+IF(LARGE(AL62:AL73,8)=AL62,1,0)*8+IF(LARGE(AL62:AL73,9)=AL62,1,0)*9+IF(LARGE(AL62:AL73,10)=AL62,1,0)*10+IF(LARGE(AL62:AL73,11)=AL62,1,0)*11+IF(LARGE(AL62:AL73,12)=AL62,1,0)*12)</f>
        <v>1</v>
      </c>
      <c r="BB62" s="36">
        <f>(IF(LARGE(AL62:AL73,1)=AL62,1,0)*1+IF(LARGE(AL62:AL73,2)=AL62,1,0)*1+IF(LARGE(AL62:AL73,3)=AL62,1,0)*1+IF(LARGE(AL62:AL73,4)=AL62,1,0)*1+IF(LARGE(AL62:AL73,5)=AL62,1,0)*1+IF(LARGE(AL62:AL73,6)=AL62,1,0)*1+IF(LARGE(AL62:AL73,7)=AL62,1,0)*1+IF(LARGE(AL62:AL73,8)=AL62,1,0)*1+IF(LARGE(AL62:AL73,9)=AL62,1,0)*1+IF(LARGE(AL62:AL73,10)=AL62,1,0)*1+IF(LARGE(AL62:AL73,11)=AL62,1,0)*1+IF(LARGE(AL62:AL73,12)=AL62,1,0)*1)</f>
        <v>1</v>
      </c>
      <c r="BC62" s="36">
        <f aca="true" t="shared" si="77" ref="BC62:BC73">AF62+AD62/100+AE62/10000</f>
        <v>20.12555</v>
      </c>
      <c r="BD62" s="36">
        <f>(IF(LARGE(BC62:BC73,1)=BC62,1,0)*1+IF(LARGE(BC62:BC73,2)=BC62,1,0)*2+IF(LARGE(BC62:BC73,3)=BC62,1,0)*3+IF(LARGE(BC62:BC73,4)=BC62,1,0)*4+IF(LARGE(BC62:BC73,5)=BC62,1,0)*5+IF(LARGE(BC62:BC73,6)=BC62,1,0)*6+IF(LARGE(BC62:BC73,7)=BC62,1,0)*7+IF(LARGE(BC62:BC73,8)=BC62,1,0)*8+IF(LARGE(BC62:BC73,9)=BC62,1,0)*9+IF(LARGE(BC62:BC73,10)=BC62,1,0)*10+IF(LARGE(BC62:BC73,11)=BC62,1,0)*11+IF(LARGE(BC62:BC73,12)=BC62,1,0)*12)</f>
        <v>1</v>
      </c>
      <c r="BE62" s="36">
        <f>(IF(LARGE(BC62:BC73,1)=BC62,1,0)*1+IF(LARGE(BC62:BC73,2)=BC62,1,0)*1+IF(LARGE(BC62:BC73,3)=BC62,1,0)*1+IF(LARGE(BC62:BC73,4)=BC62,1,0)*1+IF(LARGE(BC62:BC73,5)=BC62,1,0)*1+IF(LARGE(BC62:BC73,6)=BC62,1,0)*1+IF(LARGE(BC62:BC73,7)=BC62,1,0)*1+IF(LARGE(BC62:BC73,8)=BC62,1,0)*1+IF(LARGE(BC62:BC73,9)=BC62,1,0)*1+IF(LARGE(BC62:BC73,10)=BC62,1,0)*1+IF(LARGE(BC62:BC73,11)=BC62,1,0)*1+IF(LARGE(BC62:BC73,12)=BC62,1,0)*1)</f>
        <v>1</v>
      </c>
      <c r="BF62" s="36">
        <f>SUM(AZ63:AZ73)/11-AZ62</f>
        <v>-236.72727272727275</v>
      </c>
      <c r="BG62" s="36">
        <f>22/(1+POWER(2,BF62/120))</f>
        <v>17.533080348522507</v>
      </c>
      <c r="BH62" s="36">
        <f>32*(11+AF62/2-BG62)</f>
        <v>110.94142884727978</v>
      </c>
    </row>
    <row r="63" spans="1:60" ht="12.75">
      <c r="A63">
        <v>2</v>
      </c>
      <c r="B63" s="1" t="s">
        <v>53</v>
      </c>
      <c r="C63" s="11">
        <v>0</v>
      </c>
      <c r="D63" s="12">
        <v>0</v>
      </c>
      <c r="E63" s="11" t="s">
        <v>88</v>
      </c>
      <c r="F63" s="12" t="s">
        <v>88</v>
      </c>
      <c r="G63" s="11">
        <v>1</v>
      </c>
      <c r="H63" s="12">
        <v>1</v>
      </c>
      <c r="I63" s="11">
        <v>0.5</v>
      </c>
      <c r="J63" s="12">
        <v>0</v>
      </c>
      <c r="K63" s="11">
        <v>1</v>
      </c>
      <c r="L63" s="12">
        <v>1</v>
      </c>
      <c r="M63" s="11">
        <v>1</v>
      </c>
      <c r="N63" s="12">
        <v>1</v>
      </c>
      <c r="O63" s="11">
        <v>1</v>
      </c>
      <c r="P63" s="12">
        <v>1</v>
      </c>
      <c r="Q63" s="11">
        <v>1</v>
      </c>
      <c r="R63" s="12">
        <v>1</v>
      </c>
      <c r="S63" s="13">
        <v>1</v>
      </c>
      <c r="T63" s="13">
        <v>1</v>
      </c>
      <c r="U63" s="11">
        <v>1</v>
      </c>
      <c r="V63" s="12">
        <v>1</v>
      </c>
      <c r="W63" s="13">
        <v>0</v>
      </c>
      <c r="X63" s="13">
        <v>0</v>
      </c>
      <c r="Y63" s="11">
        <v>0</v>
      </c>
      <c r="Z63" s="12">
        <v>1</v>
      </c>
      <c r="AA63">
        <f t="shared" si="70"/>
        <v>15.5</v>
      </c>
      <c r="AB63">
        <f>F74+E74</f>
        <v>6.5</v>
      </c>
      <c r="AC63">
        <f t="shared" si="71"/>
        <v>70</v>
      </c>
      <c r="AD63">
        <f t="shared" si="72"/>
        <v>7.5</v>
      </c>
      <c r="AE63">
        <f>(C63+D63)*AA62+(G63+H63)*AA64+(I63+J63)*AA65+(K63+L63)*AA66+(M63+N63)*AA67+(O63+P63)*AA68+(Q63+R63)*AA69+(S63+T63)*AA70+(U63+V63)*AA71+(W63+X63)*AA72+(Y63+Z63)*AA73</f>
        <v>111</v>
      </c>
      <c r="AF63" s="26">
        <f t="shared" si="73"/>
        <v>9</v>
      </c>
      <c r="AG63" s="26">
        <f t="shared" si="74"/>
        <v>5</v>
      </c>
      <c r="AH63" s="26"/>
      <c r="AI63" s="26">
        <f t="shared" si="75"/>
        <v>5</v>
      </c>
      <c r="AJ63" s="26">
        <f aca="true" t="shared" si="78" ref="AJ63:AJ73">ROUND((AZ63+BH63),0)</f>
        <v>2172</v>
      </c>
      <c r="AK63" s="26">
        <v>2</v>
      </c>
      <c r="AL63">
        <f t="shared" si="76"/>
        <v>15.5861</v>
      </c>
      <c r="AN63">
        <f t="shared" si="21"/>
        <v>0</v>
      </c>
      <c r="AP63">
        <f t="shared" si="23"/>
        <v>1</v>
      </c>
      <c r="AQ63">
        <f t="shared" si="24"/>
        <v>0</v>
      </c>
      <c r="AR63">
        <f t="shared" si="25"/>
        <v>1</v>
      </c>
      <c r="AS63">
        <f t="shared" si="26"/>
        <v>1</v>
      </c>
      <c r="AT63">
        <f t="shared" si="27"/>
        <v>1</v>
      </c>
      <c r="AU63">
        <f t="shared" si="28"/>
        <v>1</v>
      </c>
      <c r="AV63">
        <f t="shared" si="29"/>
        <v>1</v>
      </c>
      <c r="AW63">
        <f t="shared" si="38"/>
        <v>1</v>
      </c>
      <c r="AX63">
        <f t="shared" si="30"/>
        <v>0</v>
      </c>
      <c r="AY63">
        <f t="shared" si="31"/>
        <v>0.5</v>
      </c>
      <c r="AZ63" s="34">
        <v>2194</v>
      </c>
      <c r="BA63">
        <f>(IF(LARGE(AL62:AL73,1)=AL63,1,0)*1+IF(LARGE(AL62:AL73,2)=AL63,1,0)*2+IF(LARGE(AL62:AL73,3)=AL63,1,0)*3+IF(LARGE(AL62:AL73,4)=AL63,1,0)*4+IF(LARGE(AL62:AL73,5)=AL63,1,0)*5+IF(LARGE(AL62:AL73,6)=AL63,1,0)*6+IF(LARGE(AL62:AL73,7)=AL63,1,0)*7+IF(LARGE(AL62:AL73,8)=AL63,1,0)*8+IF(LARGE(AL62:AL73,9)=AL63,1,0)*9+IF(LARGE(AL62:AL73,10)=AL63,1,0)*10+IF(LARGE(AL62:AL73,11)=AL63,1,0)*11+IF(LARGE(AL62:AL73,12)=AL63,1,0)*12)</f>
        <v>5</v>
      </c>
      <c r="BB63">
        <f>(IF(LARGE(AL62:AL73,1)=AL63,1,0)*1+IF(LARGE(AL62:AL73,2)=AL63,1,0)*1+IF(LARGE(AL62:AL73,3)=AL63,1,0)*1+IF(LARGE(AL62:AL73,4)=AL63,1,0)*1+IF(LARGE(AL62:AL73,5)=AL63,1,0)*1+IF(LARGE(AL62:AL73,6)=AL63,1,0)*1+IF(LARGE(AL62:AL73,7)=AL63,1,0)*1+IF(LARGE(AL62:AL73,8)=AL63,1,0)*1+IF(LARGE(AL62:AL73,9)=AL63,1,0)*1+IF(LARGE(AL62:AL73,10)=AL63,1,0)*1+IF(LARGE(AL62:AL73,11)=AL63,1,0)*1+IF(LARGE(AL62:AL73,12)=AL63,1,0)*1)</f>
        <v>1</v>
      </c>
      <c r="BC63">
        <f t="shared" si="77"/>
        <v>9.0861</v>
      </c>
      <c r="BD63">
        <f>(IF(LARGE(BC62:BC73,1)=BC63,1,0)*1+IF(LARGE(BC62:BC73,2)=BC63,1,0)*2+IF(LARGE(BC62:BC73,3)=BC63,1,0)*3+IF(LARGE(BC62:BC73,4)=BC63,1,0)*4+IF(LARGE(BC62:BC73,5)=BC63,1,0)*5+IF(LARGE(BC62:BC73,6)=BC63,1,0)*6+IF(LARGE(BC62:BC73,7)=BC63,1,0)*7+IF(LARGE(BC62:BC73,8)=BC63,1,0)*8+IF(LARGE(BC62:BC73,9)=BC63,1,0)*9+IF(LARGE(BC62:BC73,10)=BC63,1,0)*10+IF(LARGE(BC62:BC73,11)=BC63,1,0)*11+IF(LARGE(BC62:BC73,12)=BC63,1,0)*12)</f>
        <v>5</v>
      </c>
      <c r="BE63">
        <f>(IF(LARGE(BC62:BC73,1)=BC63,1,0)*1+IF(LARGE(BC62:BC73,2)=BC63,1,0)*1+IF(LARGE(BC62:BC73,3)=BC63,1,0)*1+IF(LARGE(BC62:BC73,4)=BC63,1,0)*1+IF(LARGE(BC62:BC73,5)=BC63,1,0)*1+IF(LARGE(BC62:BC73,6)=BC63,1,0)*1+IF(LARGE(BC62:BC73,7)=BC63,1,0)*1+IF(LARGE(BC62:BC73,8)=BC63,1,0)*1+IF(LARGE(BC62:BC73,9)=BC63,1,0)*1+IF(LARGE(BC62:BC73,10)=BC63,1,0)*1+IF(LARGE(BC62:BC73,11)=BC63,1,0)*1+IF(LARGE(BC62:BC73,12)=BC63,1,0)*1)</f>
        <v>1</v>
      </c>
      <c r="BF63">
        <f>(SUM(AZ64:AZ73)+SUM(AZ62))/11-AZ63</f>
        <v>-177.81818181818176</v>
      </c>
      <c r="BG63">
        <f aca="true" t="shared" si="79" ref="BG63:BG73">22/(1+POWER(2,BF63/120))</f>
        <v>16.199849535233852</v>
      </c>
      <c r="BH63">
        <f aca="true" t="shared" si="80" ref="BH63:BH73">32*(11+AF63/2-BG63)</f>
        <v>-22.395185127483273</v>
      </c>
    </row>
    <row r="64" spans="1:60" ht="12.75">
      <c r="A64">
        <v>3</v>
      </c>
      <c r="B64" s="1" t="s">
        <v>54</v>
      </c>
      <c r="C64" s="11">
        <v>0</v>
      </c>
      <c r="D64" s="12">
        <v>0</v>
      </c>
      <c r="E64" s="11">
        <v>0</v>
      </c>
      <c r="F64" s="12">
        <v>0</v>
      </c>
      <c r="G64" s="11" t="s">
        <v>88</v>
      </c>
      <c r="H64" s="12" t="s">
        <v>88</v>
      </c>
      <c r="I64" s="11">
        <v>0</v>
      </c>
      <c r="J64" s="12">
        <v>0</v>
      </c>
      <c r="K64" s="11">
        <v>1</v>
      </c>
      <c r="L64" s="12">
        <v>1</v>
      </c>
      <c r="M64" s="11">
        <v>0</v>
      </c>
      <c r="N64" s="12">
        <v>1</v>
      </c>
      <c r="O64" s="11">
        <v>1</v>
      </c>
      <c r="P64" s="12">
        <v>1</v>
      </c>
      <c r="Q64" s="11">
        <v>1</v>
      </c>
      <c r="R64" s="12">
        <v>1</v>
      </c>
      <c r="S64" s="13">
        <v>1</v>
      </c>
      <c r="T64" s="13">
        <v>1</v>
      </c>
      <c r="U64" s="11">
        <v>0</v>
      </c>
      <c r="V64" s="12">
        <v>0</v>
      </c>
      <c r="W64" s="13">
        <v>0</v>
      </c>
      <c r="X64" s="13">
        <v>0</v>
      </c>
      <c r="Y64" s="11">
        <v>0</v>
      </c>
      <c r="Z64" s="12">
        <v>0</v>
      </c>
      <c r="AA64">
        <f t="shared" si="70"/>
        <v>9</v>
      </c>
      <c r="AB64">
        <f>H74+G74</f>
        <v>13</v>
      </c>
      <c r="AC64">
        <f t="shared" si="71"/>
        <v>41</v>
      </c>
      <c r="AD64">
        <f t="shared" si="72"/>
        <v>4.5</v>
      </c>
      <c r="AE64">
        <f>(C64+D64)*AA62+(E64+F64)*AA63+(I64+J64)*AA65+(K64+L64)*AA66+(M64+N64)*AA67+(O64+P64)*AA68+(Q64+R64)*AA69+(S64+T64)*AA70+(U64+V64)*AA71+(W64+X64)*AA72+(Y64+Z64)*AA73</f>
        <v>36</v>
      </c>
      <c r="AF64" s="26">
        <f t="shared" si="73"/>
        <v>-4</v>
      </c>
      <c r="AG64" s="26">
        <f t="shared" si="74"/>
        <v>8</v>
      </c>
      <c r="AH64" s="26"/>
      <c r="AI64" s="26">
        <f t="shared" si="75"/>
        <v>8</v>
      </c>
      <c r="AJ64" s="26">
        <f t="shared" si="78"/>
        <v>1961</v>
      </c>
      <c r="AK64" s="26">
        <v>2</v>
      </c>
      <c r="AL64">
        <f t="shared" si="76"/>
        <v>9.0486</v>
      </c>
      <c r="AN64">
        <f t="shared" si="21"/>
        <v>0</v>
      </c>
      <c r="AO64">
        <f t="shared" si="22"/>
        <v>0</v>
      </c>
      <c r="AQ64">
        <f t="shared" si="24"/>
        <v>0</v>
      </c>
      <c r="AR64">
        <f t="shared" si="25"/>
        <v>1</v>
      </c>
      <c r="AS64">
        <f t="shared" si="26"/>
        <v>0.5</v>
      </c>
      <c r="AT64">
        <f t="shared" si="27"/>
        <v>1</v>
      </c>
      <c r="AU64">
        <f t="shared" si="28"/>
        <v>1</v>
      </c>
      <c r="AV64">
        <f t="shared" si="29"/>
        <v>1</v>
      </c>
      <c r="AW64">
        <f t="shared" si="38"/>
        <v>0</v>
      </c>
      <c r="AX64">
        <f t="shared" si="30"/>
        <v>0</v>
      </c>
      <c r="AY64">
        <f t="shared" si="31"/>
        <v>0</v>
      </c>
      <c r="AZ64" s="34">
        <v>2163</v>
      </c>
      <c r="BA64">
        <f>(IF(LARGE(AL62:AL73,1)=AL64,1,0)*1+IF(LARGE(AL62:AL73,2)=AL64,1,0)*2+IF(LARGE(AL62:AL73,3)=AL64,1,0)*3+IF(LARGE(AL62:AL73,4)=AL64,1,0)*4+IF(LARGE(AL62:AL73,5)=AL64,1,0)*5+IF(LARGE(AL62:AL73,6)=AL64,1,0)*6+IF(LARGE(AL62:AL73,7)=AL64,1,0)*7+IF(LARGE(AL62:AL73,8)=AL64,1,0)*8+IF(LARGE(AL62:AL73,9)=AL64,1,0)*9+IF(LARGE(AL62:AL73,10)=AL64,1,0)*10+IF(LARGE(AL62:AL73,11)=AL64,1,0)*11+IF(LARGE(AL62:AL73,12)=AL64,1,0)*12)</f>
        <v>8</v>
      </c>
      <c r="BB64">
        <f>(IF(LARGE(AL62:AL73,1)=AL64,1,0)*1+IF(LARGE(AL62:AL73,2)=AL64,1,0)*1+IF(LARGE(AL62:AL73,3)=AL64,1,0)*1+IF(LARGE(AL62:AL73,4)=AL64,1,0)*1+IF(LARGE(AL62:AL73,5)=AL64,1,0)*1+IF(LARGE(AL62:AL73,6)=AL64,1,0)*1+IF(LARGE(AL62:AL73,7)=AL64,1,0)*1+IF(LARGE(AL62:AL73,8)=AL64,1,0)*1+IF(LARGE(AL62:AL73,9)=AL64,1,0)*1+IF(LARGE(AL62:AL73,10)=AL64,1,0)*1+IF(LARGE(AL62:AL73,11)=AL64,1,0)*1+IF(LARGE(AL62:AL73,12)=AL64,1,0)*1)</f>
        <v>1</v>
      </c>
      <c r="BC64">
        <f t="shared" si="77"/>
        <v>-3.9514</v>
      </c>
      <c r="BD64">
        <f>(IF(LARGE(BC62:BC73,1)=BC64,1,0)*1+IF(LARGE(BC62:BC73,2)=BC64,1,0)*2+IF(LARGE(BC62:BC73,3)=BC64,1,0)*3+IF(LARGE(BC62:BC73,4)=BC64,1,0)*4+IF(LARGE(BC62:BC73,5)=BC64,1,0)*5+IF(LARGE(BC62:BC73,6)=BC64,1,0)*6+IF(LARGE(BC62:BC73,7)=BC64,1,0)*7+IF(LARGE(BC62:BC73,8)=BC64,1,0)*8+IF(LARGE(BC62:BC73,9)=BC64,1,0)*9+IF(LARGE(BC62:BC73,10)=BC64,1,0)*10+IF(LARGE(BC62:BC73,11)=BC64,1,0)*11+IF(LARGE(BC62:BC73,12)=BC64,1,0)*12)</f>
        <v>8</v>
      </c>
      <c r="BE64">
        <f>(IF(LARGE(BC62:BC73,1)=BC64,1,0)*1+IF(LARGE(BC62:BC73,2)=BC64,1,0)*1+IF(LARGE(BC62:BC73,3)=BC64,1,0)*1+IF(LARGE(BC62:BC73,4)=BC64,1,0)*1+IF(LARGE(BC62:BC73,5)=BC64,1,0)*1+IF(LARGE(BC62:BC73,6)=BC64,1,0)*1+IF(LARGE(BC62:BC73,7)=BC64,1,0)*1+IF(LARGE(BC62:BC73,8)=BC64,1,0)*1+IF(LARGE(BC62:BC73,9)=BC64,1,0)*1+IF(LARGE(BC62:BC73,10)=BC64,1,0)*1+IF(LARGE(BC62:BC73,11)=BC64,1,0)*1+IF(LARGE(BC62:BC73,12)=BC64,1,0)*1)</f>
        <v>1</v>
      </c>
      <c r="BF64">
        <f>(SUM(AZ65:AZ73)+SUM(AZ62:AZ63))/11-AZ64</f>
        <v>-144</v>
      </c>
      <c r="BG64">
        <f t="shared" si="79"/>
        <v>15.328070009495592</v>
      </c>
      <c r="BH64">
        <f t="shared" si="80"/>
        <v>-202.49824030385895</v>
      </c>
    </row>
    <row r="65" spans="1:60" ht="12.75">
      <c r="A65">
        <v>4</v>
      </c>
      <c r="B65" t="s">
        <v>55</v>
      </c>
      <c r="C65" s="11">
        <v>0</v>
      </c>
      <c r="D65" s="12">
        <v>0</v>
      </c>
      <c r="E65" s="11">
        <v>1</v>
      </c>
      <c r="F65" s="12">
        <v>0.5</v>
      </c>
      <c r="G65" s="11">
        <v>1</v>
      </c>
      <c r="H65" s="12">
        <v>1</v>
      </c>
      <c r="I65" s="11" t="s">
        <v>88</v>
      </c>
      <c r="J65" s="12" t="s">
        <v>88</v>
      </c>
      <c r="K65" s="11">
        <v>1</v>
      </c>
      <c r="L65" s="12">
        <v>1</v>
      </c>
      <c r="M65" s="11">
        <v>1</v>
      </c>
      <c r="N65" s="12">
        <v>1</v>
      </c>
      <c r="O65" s="11">
        <v>1</v>
      </c>
      <c r="P65" s="12">
        <v>1</v>
      </c>
      <c r="Q65" s="11">
        <v>1</v>
      </c>
      <c r="R65" s="12">
        <v>1</v>
      </c>
      <c r="S65" s="13">
        <v>1</v>
      </c>
      <c r="T65" s="13">
        <v>1</v>
      </c>
      <c r="U65" s="11">
        <v>1</v>
      </c>
      <c r="V65" s="12">
        <v>1</v>
      </c>
      <c r="W65" s="13">
        <v>0</v>
      </c>
      <c r="X65" s="13">
        <v>1</v>
      </c>
      <c r="Y65" s="11">
        <v>0</v>
      </c>
      <c r="Z65" s="12">
        <v>0.5</v>
      </c>
      <c r="AA65">
        <f t="shared" si="70"/>
        <v>17</v>
      </c>
      <c r="AB65">
        <f>J74+I74</f>
        <v>5</v>
      </c>
      <c r="AC65">
        <f t="shared" si="71"/>
        <v>77</v>
      </c>
      <c r="AD65">
        <f t="shared" si="72"/>
        <v>8.5</v>
      </c>
      <c r="AE65">
        <f>(C65+D65)*AA62+(E65+F65)*AA63+(G65+H65)*AA64+(K65+L65)*AA66+(M65+N65)*AA67+(O65+P65)*AA68+(Q65+R65)*AA69+(S65+T65)*AA70+(U65+V65)*AA71+(W65+X65)*AA72+(Y65+Z65)*AA73</f>
        <v>136.5</v>
      </c>
      <c r="AF65" s="26">
        <f t="shared" si="73"/>
        <v>12</v>
      </c>
      <c r="AG65" s="26">
        <f t="shared" si="74"/>
        <v>3</v>
      </c>
      <c r="AH65" s="26"/>
      <c r="AI65" s="26">
        <f t="shared" si="75"/>
        <v>3</v>
      </c>
      <c r="AJ65" s="26">
        <f t="shared" si="78"/>
        <v>2216</v>
      </c>
      <c r="AK65" s="26">
        <v>2</v>
      </c>
      <c r="AL65">
        <f t="shared" si="76"/>
        <v>17.09865</v>
      </c>
      <c r="AN65">
        <f t="shared" si="21"/>
        <v>0</v>
      </c>
      <c r="AO65">
        <f t="shared" si="22"/>
        <v>1</v>
      </c>
      <c r="AP65">
        <f t="shared" si="23"/>
        <v>1</v>
      </c>
      <c r="AR65">
        <f t="shared" si="25"/>
        <v>1</v>
      </c>
      <c r="AS65">
        <f t="shared" si="26"/>
        <v>1</v>
      </c>
      <c r="AT65">
        <f t="shared" si="27"/>
        <v>1</v>
      </c>
      <c r="AU65">
        <f t="shared" si="28"/>
        <v>1</v>
      </c>
      <c r="AV65">
        <f t="shared" si="29"/>
        <v>1</v>
      </c>
      <c r="AW65">
        <f t="shared" si="38"/>
        <v>1</v>
      </c>
      <c r="AX65">
        <f t="shared" si="30"/>
        <v>0.5</v>
      </c>
      <c r="AY65">
        <f t="shared" si="31"/>
        <v>0</v>
      </c>
      <c r="AZ65" s="34">
        <v>2132</v>
      </c>
      <c r="BA65">
        <f>(IF(LARGE(AL62:AL73,1)=AL65,1,0)*1+IF(LARGE(AL62:AL73,2)=AL65,1,0)*2+IF(LARGE(AL62:AL73,3)=AL65,1,0)*3+IF(LARGE(AL62:AL73,4)=AL65,1,0)*4+IF(LARGE(AL62:AL73,5)=AL65,1,0)*5+IF(LARGE(AL62:AL73,6)=AL65,1,0)*6+IF(LARGE(AL62:AL73,7)=AL65,1,0)*7+IF(LARGE(AL62:AL73,8)=AL65,1,0)*8+IF(LARGE(AL62:AL73,9)=AL65,1,0)*9+IF(LARGE(AL62:AL73,10)=AL65,1,0)*10+IF(LARGE(AL62:AL73,11)=AL65,1,0)*11+IF(LARGE(AL62:AL73,12)=AL65,1,0)*12)</f>
        <v>3</v>
      </c>
      <c r="BB65">
        <f>(IF(LARGE(AL62:AL73,1)=AL65,1,0)*1+IF(LARGE(AL62:AL73,2)=AL65,1,0)*1+IF(LARGE(AL62:AL73,3)=AL65,1,0)*1+IF(LARGE(AL62:AL73,4)=AL65,1,0)*1+IF(LARGE(AL62:AL73,5)=AL65,1,0)*1+IF(LARGE(AL62:AL73,6)=AL65,1,0)*1+IF(LARGE(AL62:AL73,7)=AL65,1,0)*1+IF(LARGE(AL62:AL73,8)=AL65,1,0)*1+IF(LARGE(AL62:AL73,9)=AL65,1,0)*1+IF(LARGE(AL62:AL73,10)=AL65,1,0)*1+IF(LARGE(AL62:AL73,11)=AL65,1,0)*1+IF(LARGE(AL62:AL73,12)=AL65,1,0)*1)</f>
        <v>1</v>
      </c>
      <c r="BC65">
        <f t="shared" si="77"/>
        <v>12.098650000000001</v>
      </c>
      <c r="BD65">
        <f>(IF(LARGE(BC62:BC73,1)=BC65,1,0)*1+IF(LARGE(BC62:BC73,2)=BC65,1,0)*2+IF(LARGE(BC62:BC73,3)=BC65,1,0)*3+IF(LARGE(BC62:BC73,4)=BC65,1,0)*4+IF(LARGE(BC62:BC73,5)=BC65,1,0)*5+IF(LARGE(BC62:BC73,6)=BC65,1,0)*6+IF(LARGE(BC62:BC73,7)=BC65,1,0)*7+IF(LARGE(BC62:BC73,8)=BC65,1,0)*8+IF(LARGE(BC62:BC73,9)=BC65,1,0)*9+IF(LARGE(BC62:BC73,10)=BC65,1,0)*10+IF(LARGE(BC62:BC73,11)=BC65,1,0)*11+IF(LARGE(BC62:BC73,12)=BC65,1,0)*12)</f>
        <v>3</v>
      </c>
      <c r="BE65">
        <f>(IF(LARGE(BC62:BC73,1)=BC65,1,0)*1+IF(LARGE(BC62:BC73,2)=BC65,1,0)*1+IF(LARGE(BC62:BC73,3)=BC65,1,0)*1+IF(LARGE(BC62:BC73,4)=BC65,1,0)*1+IF(LARGE(BC62:BC73,5)=BC65,1,0)*1+IF(LARGE(BC62:BC73,6)=BC65,1,0)*1+IF(LARGE(BC62:BC73,7)=BC65,1,0)*1+IF(LARGE(BC62:BC73,8)=BC65,1,0)*1+IF(LARGE(BC62:BC73,9)=BC65,1,0)*1+IF(LARGE(BC62:BC73,10)=BC65,1,0)*1+IF(LARGE(BC62:BC73,11)=BC65,1,0)*1+IF(LARGE(BC62:BC73,12)=BC65,1,0)*1)</f>
        <v>1</v>
      </c>
      <c r="BF65">
        <f>(SUM(AZ66:AZ73)+SUM(AZ62:AZ64))/11-AZ65</f>
        <v>-110.18181818181824</v>
      </c>
      <c r="BG65">
        <f t="shared" si="79"/>
        <v>14.386837846540688</v>
      </c>
      <c r="BH65">
        <f t="shared" si="80"/>
        <v>83.62118891069798</v>
      </c>
    </row>
    <row r="66" spans="1:60" ht="12.75">
      <c r="A66">
        <v>5</v>
      </c>
      <c r="B66" s="1" t="s">
        <v>56</v>
      </c>
      <c r="C66" s="11">
        <v>0</v>
      </c>
      <c r="D66" s="12">
        <v>0</v>
      </c>
      <c r="E66" s="11">
        <v>0</v>
      </c>
      <c r="F66" s="12">
        <v>0</v>
      </c>
      <c r="G66" s="11">
        <v>0</v>
      </c>
      <c r="H66" s="12">
        <v>0</v>
      </c>
      <c r="I66" s="11">
        <v>0</v>
      </c>
      <c r="J66" s="12">
        <v>0</v>
      </c>
      <c r="K66" s="11" t="s">
        <v>88</v>
      </c>
      <c r="L66" s="12" t="s">
        <v>88</v>
      </c>
      <c r="M66" s="11">
        <v>0</v>
      </c>
      <c r="N66" s="12">
        <v>0</v>
      </c>
      <c r="O66" s="11">
        <v>1</v>
      </c>
      <c r="P66" s="12">
        <v>1</v>
      </c>
      <c r="Q66" s="11">
        <v>1</v>
      </c>
      <c r="R66" s="12">
        <v>1</v>
      </c>
      <c r="S66" s="13">
        <v>0</v>
      </c>
      <c r="T66" s="13">
        <v>1</v>
      </c>
      <c r="U66" s="11">
        <v>0</v>
      </c>
      <c r="V66" s="12">
        <v>0</v>
      </c>
      <c r="W66" s="13">
        <v>0</v>
      </c>
      <c r="X66" s="13">
        <v>0</v>
      </c>
      <c r="Y66" s="11">
        <v>0</v>
      </c>
      <c r="Z66" s="12">
        <v>1</v>
      </c>
      <c r="AA66">
        <f t="shared" si="70"/>
        <v>6</v>
      </c>
      <c r="AB66">
        <f>L74+K74</f>
        <v>16</v>
      </c>
      <c r="AC66">
        <f t="shared" si="71"/>
        <v>27</v>
      </c>
      <c r="AD66">
        <f t="shared" si="72"/>
        <v>3</v>
      </c>
      <c r="AE66">
        <f>(C66+D66)*AA62+(E66+F66)*AA63+(G66+H66)*AA64+(I66+J66)*AA65+(M66+N66)*AA67+(O66+P66)*AA68+(Q66+R66)*AA69+(S66+T66)*AA70+(U66+V66)*AA71+(W66+X66)*AA72+(Y66+Z66)*AA73</f>
        <v>26.5</v>
      </c>
      <c r="AF66" s="26">
        <f t="shared" si="73"/>
        <v>-10</v>
      </c>
      <c r="AG66" s="26">
        <f t="shared" si="74"/>
        <v>9</v>
      </c>
      <c r="AH66" s="26"/>
      <c r="AI66" s="26">
        <f t="shared" si="75"/>
        <v>9</v>
      </c>
      <c r="AJ66" s="26">
        <f t="shared" si="78"/>
        <v>1866</v>
      </c>
      <c r="AK66" s="26">
        <v>2</v>
      </c>
      <c r="AL66">
        <f t="shared" si="76"/>
        <v>6.03265</v>
      </c>
      <c r="AN66">
        <f t="shared" si="21"/>
        <v>0</v>
      </c>
      <c r="AO66">
        <f t="shared" si="22"/>
        <v>0</v>
      </c>
      <c r="AP66">
        <f t="shared" si="23"/>
        <v>0</v>
      </c>
      <c r="AQ66">
        <f t="shared" si="24"/>
        <v>0</v>
      </c>
      <c r="AS66">
        <f t="shared" si="26"/>
        <v>0</v>
      </c>
      <c r="AT66">
        <f t="shared" si="27"/>
        <v>1</v>
      </c>
      <c r="AU66">
        <f t="shared" si="28"/>
        <v>1</v>
      </c>
      <c r="AV66">
        <f t="shared" si="29"/>
        <v>0.5</v>
      </c>
      <c r="AW66">
        <f t="shared" si="38"/>
        <v>0</v>
      </c>
      <c r="AX66">
        <f t="shared" si="30"/>
        <v>0</v>
      </c>
      <c r="AY66">
        <f t="shared" si="31"/>
        <v>0.5</v>
      </c>
      <c r="AZ66" s="34">
        <v>2085</v>
      </c>
      <c r="BA66">
        <f>(IF(LARGE(AL62:AL73,1)=AL66,1,0)*1+IF(LARGE(AL62:AL73,2)=AL66,1,0)*2+IF(LARGE(AL62:AL73,3)=AL66,1,0)*3+IF(LARGE(AL62:AL73,4)=AL66,1,0)*4+IF(LARGE(AL62:AL73,5)=AL66,1,0)*5+IF(LARGE(AL62:AL73,6)=AL66,1,0)*6+IF(LARGE(AL62:AL73,7)=AL66,1,0)*7+IF(LARGE(AL62:AL73,8)=AL66,1,0)*8+IF(LARGE(AL62:AL73,9)=AL66,1,0)*9+IF(LARGE(AL62:AL73,10)=AL66,1,0)*10+IF(LARGE(AL62:AL73,11)=AL66,1,0)*11+IF(LARGE(AL62:AL73,12)=AL66,1,0)*12)</f>
        <v>9</v>
      </c>
      <c r="BB66">
        <f>(IF(LARGE(AL62:AL73,1)=AL66,1,0)*1+IF(LARGE(AL62:AL73,2)=AL66,1,0)*1+IF(LARGE(AL62:AL73,3)=AL66,1,0)*1+IF(LARGE(AL62:AL73,4)=AL66,1,0)*1+IF(LARGE(AL62:AL73,5)=AL66,1,0)*1+IF(LARGE(AL62:AL73,6)=AL66,1,0)*1+IF(LARGE(AL62:AL73,7)=AL66,1,0)*1+IF(LARGE(AL62:AL73,8)=AL66,1,0)*1+IF(LARGE(AL62:AL73,9)=AL66,1,0)*1+IF(LARGE(AL62:AL73,10)=AL66,1,0)*1+IF(LARGE(AL62:AL73,11)=AL66,1,0)*1+IF(LARGE(AL62:AL73,12)=AL66,1,0)*1)</f>
        <v>1</v>
      </c>
      <c r="BC66">
        <f t="shared" si="77"/>
        <v>-9.967350000000001</v>
      </c>
      <c r="BD66">
        <f>(IF(LARGE(BC62:BC73,1)=BC66,1,0)*1+IF(LARGE(BC62:BC73,2)=BC66,1,0)*2+IF(LARGE(BC62:BC73,3)=BC66,1,0)*3+IF(LARGE(BC62:BC73,4)=BC66,1,0)*4+IF(LARGE(BC62:BC73,5)=BC66,1,0)*5+IF(LARGE(BC62:BC73,6)=BC66,1,0)*6+IF(LARGE(BC62:BC73,7)=BC66,1,0)*7+IF(LARGE(BC62:BC73,8)=BC66,1,0)*8+IF(LARGE(BC62:BC73,9)=BC66,1,0)*9+IF(LARGE(BC62:BC73,10)=BC66,1,0)*10+IF(LARGE(BC62:BC73,11)=BC66,1,0)*11+IF(LARGE(BC62:BC73,12)=BC66,1,0)*12)</f>
        <v>9</v>
      </c>
      <c r="BE66">
        <f>(IF(LARGE(BC62:BC73,1)=BC66,1,0)*1+IF(LARGE(BC62:BC73,2)=BC66,1,0)*1+IF(LARGE(BC62:BC73,3)=BC66,1,0)*1+IF(LARGE(BC62:BC73,4)=BC66,1,0)*1+IF(LARGE(BC62:BC73,5)=BC66,1,0)*1+IF(LARGE(BC62:BC73,6)=BC66,1,0)*1+IF(LARGE(BC62:BC73,7)=BC66,1,0)*1+IF(LARGE(BC62:BC73,8)=BC66,1,0)*1+IF(LARGE(BC62:BC73,9)=BC66,1,0)*1+IF(LARGE(BC62:BC73,10)=BC66,1,0)*1+IF(LARGE(BC62:BC73,11)=BC66,1,0)*1+IF(LARGE(BC62:BC73,12)=BC66,1,0)*1)</f>
        <v>1</v>
      </c>
      <c r="BF66">
        <f>(SUM(AZ67:AZ73)+SUM(AZ62:AZ65))/11-AZ66</f>
        <v>-58.90909090909099</v>
      </c>
      <c r="BG66">
        <f t="shared" si="79"/>
        <v>12.85364640453879</v>
      </c>
      <c r="BH66">
        <f t="shared" si="80"/>
        <v>-219.31668494524126</v>
      </c>
    </row>
    <row r="67" spans="1:60" ht="12.75">
      <c r="A67">
        <v>6</v>
      </c>
      <c r="B67" t="s">
        <v>57</v>
      </c>
      <c r="C67" s="11">
        <v>0</v>
      </c>
      <c r="D67" s="12">
        <v>0</v>
      </c>
      <c r="E67" s="11">
        <v>0</v>
      </c>
      <c r="F67" s="12">
        <v>0</v>
      </c>
      <c r="G67" s="11">
        <v>0</v>
      </c>
      <c r="H67" s="12">
        <v>1</v>
      </c>
      <c r="I67" s="11">
        <v>0</v>
      </c>
      <c r="J67" s="12">
        <v>0</v>
      </c>
      <c r="K67" s="11">
        <v>1</v>
      </c>
      <c r="L67" s="12">
        <v>1</v>
      </c>
      <c r="M67" s="11" t="s">
        <v>88</v>
      </c>
      <c r="N67" s="12" t="s">
        <v>88</v>
      </c>
      <c r="O67" s="11">
        <v>1</v>
      </c>
      <c r="P67" s="12">
        <v>1</v>
      </c>
      <c r="Q67" s="11">
        <v>1</v>
      </c>
      <c r="R67" s="12">
        <v>1</v>
      </c>
      <c r="S67" s="13">
        <v>1</v>
      </c>
      <c r="T67" s="13">
        <v>1</v>
      </c>
      <c r="U67" s="11">
        <v>0</v>
      </c>
      <c r="V67" s="12">
        <v>1</v>
      </c>
      <c r="W67" s="13">
        <v>0</v>
      </c>
      <c r="X67" s="13">
        <v>0</v>
      </c>
      <c r="Y67" s="11">
        <v>0</v>
      </c>
      <c r="Z67" s="12">
        <v>0</v>
      </c>
      <c r="AA67">
        <f t="shared" si="70"/>
        <v>10</v>
      </c>
      <c r="AB67">
        <f>N74+M74</f>
        <v>12</v>
      </c>
      <c r="AC67">
        <f t="shared" si="71"/>
        <v>45</v>
      </c>
      <c r="AD67">
        <f t="shared" si="72"/>
        <v>5</v>
      </c>
      <c r="AE67">
        <f>(C67+D67)*AA62+(E67+F67)*AA63+(G67+H67)*AA64+(I67+J67)*AA65+(K67+L67)*AA66+(O67+P67)*AA68+(Q67+R67)*AA69+(S67+T67)*AA70+(U67+V67)*AA71+(W67+X67)*AA72+(Y67+Z67)*AA73</f>
        <v>46</v>
      </c>
      <c r="AF67" s="26">
        <f t="shared" si="73"/>
        <v>-2</v>
      </c>
      <c r="AG67" s="26">
        <f t="shared" si="74"/>
        <v>7</v>
      </c>
      <c r="AH67" s="26"/>
      <c r="AI67" s="26">
        <f t="shared" si="75"/>
        <v>7</v>
      </c>
      <c r="AJ67" s="26">
        <f t="shared" si="78"/>
        <v>1996</v>
      </c>
      <c r="AK67" s="26">
        <v>2</v>
      </c>
      <c r="AL67">
        <f t="shared" si="76"/>
        <v>10.0546</v>
      </c>
      <c r="AN67">
        <f t="shared" si="21"/>
        <v>0</v>
      </c>
      <c r="AO67">
        <f t="shared" si="22"/>
        <v>0</v>
      </c>
      <c r="AP67">
        <f t="shared" si="23"/>
        <v>0.5</v>
      </c>
      <c r="AQ67">
        <f t="shared" si="24"/>
        <v>0</v>
      </c>
      <c r="AR67">
        <f t="shared" si="25"/>
        <v>1</v>
      </c>
      <c r="AT67">
        <f t="shared" si="27"/>
        <v>1</v>
      </c>
      <c r="AU67">
        <f t="shared" si="28"/>
        <v>1</v>
      </c>
      <c r="AV67">
        <f t="shared" si="29"/>
        <v>1</v>
      </c>
      <c r="AW67">
        <f t="shared" si="38"/>
        <v>0.5</v>
      </c>
      <c r="AX67">
        <f t="shared" si="30"/>
        <v>0</v>
      </c>
      <c r="AY67">
        <f t="shared" si="31"/>
        <v>0</v>
      </c>
      <c r="AZ67" s="34">
        <v>2058</v>
      </c>
      <c r="BA67">
        <f>(IF(LARGE(AL62:AL73,1)=AL67,1,0)*1+IF(LARGE(AL62:AL73,2)=AL67,1,0)*2+IF(LARGE(AL62:AL73,3)=AL67,1,0)*3+IF(LARGE(AL62:AL73,4)=AL67,1,0)*4+IF(LARGE(AL62:AL73,5)=AL67,1,0)*5+IF(LARGE(AL62:AL73,6)=AL67,1,0)*6+IF(LARGE(AL62:AL73,7)=AL67,1,0)*7+IF(LARGE(AL62:AL73,8)=AL67,1,0)*8+IF(LARGE(AL62:AL73,9)=AL67,1,0)*9+IF(LARGE(AL62:AL73,10)=AL67,1,0)*10+IF(LARGE(AL62:AL73,11)=AL67,1,0)*11+IF(LARGE(AL62:AL73,12)=AL67,1,0)*12)</f>
        <v>7</v>
      </c>
      <c r="BB67">
        <f>(IF(LARGE(AL62:AL73,1)=AL67,1,0)*1+IF(LARGE(AL62:AL73,2)=AL67,1,0)*1+IF(LARGE(AL62:AL73,3)=AL67,1,0)*1+IF(LARGE(AL62:AL73,4)=AL67,1,0)*1+IF(LARGE(AL62:AL73,5)=AL67,1,0)*1+IF(LARGE(AL62:AL73,6)=AL67,1,0)*1+IF(LARGE(AL62:AL73,7)=AL67,1,0)*1+IF(LARGE(AL62:AL73,8)=AL67,1,0)*1+IF(LARGE(AL62:AL73,9)=AL67,1,0)*1+IF(LARGE(AL62:AL73,10)=AL67,1,0)*1+IF(LARGE(AL62:AL73,11)=AL67,1,0)*1+IF(LARGE(AL62:AL73,12)=AL67,1,0)*1)</f>
        <v>1</v>
      </c>
      <c r="BC67">
        <f t="shared" si="77"/>
        <v>-1.9454</v>
      </c>
      <c r="BD67">
        <f>(IF(LARGE(BC62:BC73,1)=BC67,1,0)*1+IF(LARGE(BC62:BC73,2)=BC67,1,0)*2+IF(LARGE(BC62:BC73,3)=BC67,1,0)*3+IF(LARGE(BC62:BC73,4)=BC67,1,0)*4+IF(LARGE(BC62:BC73,5)=BC67,1,0)*5+IF(LARGE(BC62:BC73,6)=BC67,1,0)*6+IF(LARGE(BC62:BC73,7)=BC67,1,0)*7+IF(LARGE(BC62:BC73,8)=BC67,1,0)*8+IF(LARGE(BC62:BC73,9)=BC67,1,0)*9+IF(LARGE(BC62:BC73,10)=BC67,1,0)*10+IF(LARGE(BC62:BC73,11)=BC67,1,0)*11+IF(LARGE(BC62:BC73,12)=BC67,1,0)*12)</f>
        <v>7</v>
      </c>
      <c r="BE67">
        <f>(IF(LARGE(BC62:BC73,1)=BC67,1,0)*1+IF(LARGE(BC62:BC73,2)=BC67,1,0)*1+IF(LARGE(BC62:BC73,3)=BC67,1,0)*1+IF(LARGE(BC62:BC73,4)=BC67,1,0)*1+IF(LARGE(BC62:BC73,5)=BC67,1,0)*1+IF(LARGE(BC62:BC73,6)=BC67,1,0)*1+IF(LARGE(BC62:BC73,7)=BC67,1,0)*1+IF(LARGE(BC62:BC73,8)=BC67,1,0)*1+IF(LARGE(BC62:BC73,9)=BC67,1,0)*1+IF(LARGE(BC62:BC73,10)=BC67,1,0)*1+IF(LARGE(BC62:BC73,11)=BC67,1,0)*1+IF(LARGE(BC62:BC73,12)=BC67,1,0)*1)</f>
        <v>1</v>
      </c>
      <c r="BF67">
        <f>(SUM(AZ68:AZ73)+SUM(AZ62:AZ66))/11-AZ67</f>
        <v>-29.454545454545496</v>
      </c>
      <c r="BG67">
        <f t="shared" si="79"/>
        <v>11.933498003136728</v>
      </c>
      <c r="BH67">
        <f t="shared" si="80"/>
        <v>-61.87193610037531</v>
      </c>
    </row>
    <row r="68" spans="1:60" ht="12.75">
      <c r="A68">
        <v>7</v>
      </c>
      <c r="B68" t="s">
        <v>58</v>
      </c>
      <c r="C68" s="11">
        <v>0</v>
      </c>
      <c r="D68" s="12">
        <v>0</v>
      </c>
      <c r="E68" s="11">
        <v>0</v>
      </c>
      <c r="F68" s="12">
        <v>0</v>
      </c>
      <c r="G68" s="11">
        <v>0</v>
      </c>
      <c r="H68" s="12">
        <v>0</v>
      </c>
      <c r="I68" s="11">
        <v>0</v>
      </c>
      <c r="J68" s="12">
        <v>0</v>
      </c>
      <c r="K68" s="11">
        <v>0</v>
      </c>
      <c r="L68" s="12">
        <v>0</v>
      </c>
      <c r="M68" s="11">
        <v>0</v>
      </c>
      <c r="N68" s="12">
        <v>0</v>
      </c>
      <c r="O68" s="11" t="s">
        <v>88</v>
      </c>
      <c r="P68" s="12" t="s">
        <v>88</v>
      </c>
      <c r="Q68" s="11">
        <v>1</v>
      </c>
      <c r="R68" s="12">
        <v>1</v>
      </c>
      <c r="S68" s="11">
        <v>0</v>
      </c>
      <c r="T68" s="12">
        <v>0</v>
      </c>
      <c r="U68" s="11">
        <v>0</v>
      </c>
      <c r="V68" s="12">
        <v>0</v>
      </c>
      <c r="W68" s="11">
        <v>0</v>
      </c>
      <c r="X68" s="12">
        <v>0</v>
      </c>
      <c r="Y68" s="11">
        <v>0</v>
      </c>
      <c r="Z68" s="12">
        <v>0</v>
      </c>
      <c r="AA68">
        <f t="shared" si="70"/>
        <v>2</v>
      </c>
      <c r="AB68">
        <f>P74+O74</f>
        <v>20</v>
      </c>
      <c r="AC68">
        <f t="shared" si="71"/>
        <v>9</v>
      </c>
      <c r="AD68">
        <f t="shared" si="72"/>
        <v>1</v>
      </c>
      <c r="AE68">
        <f>(C68+D68)*AA62+(E68+F68)*AA63+(G68+H68)*AA64+(I68+J68)*AA65+(K68+L68)*AA66+(M68+N68)*AA67+(Q68+R68)*AA69+(S68+T68)*AA70+(U68+V68)*AA71+(W68+X68)*AA72+(Y68+Z68)*AA73</f>
        <v>2</v>
      </c>
      <c r="AF68" s="26">
        <f t="shared" si="73"/>
        <v>-18</v>
      </c>
      <c r="AG68" s="26">
        <f t="shared" si="74"/>
        <v>11</v>
      </c>
      <c r="AH68" s="26"/>
      <c r="AI68" s="26">
        <f t="shared" si="75"/>
        <v>11</v>
      </c>
      <c r="AJ68" s="26">
        <f t="shared" si="78"/>
        <v>1708</v>
      </c>
      <c r="AK68" s="26">
        <v>2</v>
      </c>
      <c r="AL68">
        <f t="shared" si="76"/>
        <v>2.0101999999999998</v>
      </c>
      <c r="AN68">
        <f t="shared" si="21"/>
        <v>0</v>
      </c>
      <c r="AO68">
        <f t="shared" si="22"/>
        <v>0</v>
      </c>
      <c r="AP68">
        <f t="shared" si="23"/>
        <v>0</v>
      </c>
      <c r="AQ68">
        <f t="shared" si="24"/>
        <v>0</v>
      </c>
      <c r="AR68">
        <f t="shared" si="25"/>
        <v>0</v>
      </c>
      <c r="AS68">
        <f t="shared" si="26"/>
        <v>0</v>
      </c>
      <c r="AU68">
        <f t="shared" si="28"/>
        <v>1</v>
      </c>
      <c r="AV68">
        <f t="shared" si="29"/>
        <v>0</v>
      </c>
      <c r="AW68">
        <f t="shared" si="38"/>
        <v>0</v>
      </c>
      <c r="AX68">
        <f t="shared" si="30"/>
        <v>0</v>
      </c>
      <c r="AY68">
        <f t="shared" si="31"/>
        <v>0</v>
      </c>
      <c r="AZ68" s="34">
        <v>1742</v>
      </c>
      <c r="BA68">
        <f>(IF(LARGE(AL62:AL73,1)=AL68,1,0)*1+IF(LARGE(AL62:AL73,2)=AL68,1,0)*2+IF(LARGE(AL62:AL73,3)=AL68,1,0)*3+IF(LARGE(AL62:AL73,4)=AL68,1,0)*4+IF(LARGE(AL62:AL73,5)=AL68,1,0)*5+IF(LARGE(AL62:AL73,6)=AL68,1,0)*6+IF(LARGE(AL62:AL73,7)=AL68,1,0)*7+IF(LARGE(AL62:AL73,8)=AL68,1,0)*8+IF(LARGE(AL62:AL73,9)=AL68,1,0)*9+IF(LARGE(AL62:AL73,10)=AL68,1,0)*10+IF(LARGE(AL62:AL73,11)=AL68,1,0)*11+IF(LARGE(AL62:AL73,12)=AL68,1,0)*12)</f>
        <v>11</v>
      </c>
      <c r="BB68">
        <f>(IF(LARGE(AL62:AL73,1)=AL68,1,0)*1+IF(LARGE(AL62:AL73,2)=AL68,1,0)*1+IF(LARGE(AL62:AL73,3)=AL68,1,0)*1+IF(LARGE(AL62:AL73,4)=AL68,1,0)*1+IF(LARGE(AL62:AL73,5)=AL68,1,0)*1+IF(LARGE(AL62:AL73,6)=AL68,1,0)*1+IF(LARGE(AL62:AL73,7)=AL68,1,0)*1+IF(LARGE(AL62:AL73,8)=AL68,1,0)*1+IF(LARGE(AL62:AL73,9)=AL68,1,0)*1+IF(LARGE(AL62:AL73,10)=AL68,1,0)*1+IF(LARGE(AL62:AL73,11)=AL68,1,0)*1+IF(LARGE(AL62:AL73,12)=AL68,1,0)*1)</f>
        <v>1</v>
      </c>
      <c r="BC68">
        <f t="shared" si="77"/>
        <v>-17.9898</v>
      </c>
      <c r="BD68">
        <f>(IF(LARGE(BC62:BC73,1)=BC68,1,0)*1+IF(LARGE(BC62:BC73,2)=BC68,1,0)*2+IF(LARGE(BC62:BC73,3)=BC68,1,0)*3+IF(LARGE(BC62:BC73,4)=BC68,1,0)*4+IF(LARGE(BC62:BC73,5)=BC68,1,0)*5+IF(LARGE(BC62:BC73,6)=BC68,1,0)*6+IF(LARGE(BC62:BC73,7)=BC68,1,0)*7+IF(LARGE(BC62:BC73,8)=BC68,1,0)*8+IF(LARGE(BC62:BC73,9)=BC68,1,0)*9+IF(LARGE(BC62:BC73,10)=BC68,1,0)*10+IF(LARGE(BC62:BC73,11)=BC68,1,0)*11+IF(LARGE(BC62:BC73,12)=BC68,1,0)*12)</f>
        <v>11</v>
      </c>
      <c r="BE68">
        <f>(IF(LARGE(BC62:BC73,1)=BC68,1,0)*1+IF(LARGE(BC62:BC73,2)=BC68,1,0)*1+IF(LARGE(BC62:BC73,3)=BC68,1,0)*1+IF(LARGE(BC62:BC73,4)=BC68,1,0)*1+IF(LARGE(BC62:BC73,5)=BC68,1,0)*1+IF(LARGE(BC62:BC73,6)=BC68,1,0)*1+IF(LARGE(BC62:BC73,7)=BC68,1,0)*1+IF(LARGE(BC62:BC73,8)=BC68,1,0)*1+IF(LARGE(BC62:BC73,9)=BC68,1,0)*1+IF(LARGE(BC62:BC73,10)=BC68,1,0)*1+IF(LARGE(BC62:BC73,11)=BC68,1,0)*1+IF(LARGE(BC62:BC73,12)=BC68,1,0)*1)</f>
        <v>1</v>
      </c>
      <c r="BF68">
        <f>(SUM(AZ69:AZ73)+SUM(AZ62:AZ67))/11-AZ68</f>
        <v>315.2727272727275</v>
      </c>
      <c r="BG68">
        <f t="shared" si="79"/>
        <v>3.0646776742640762</v>
      </c>
      <c r="BH68">
        <f t="shared" si="80"/>
        <v>-34.06968557645044</v>
      </c>
    </row>
    <row r="69" spans="1:60" ht="12.75">
      <c r="A69">
        <v>8</v>
      </c>
      <c r="B69" t="s">
        <v>59</v>
      </c>
      <c r="C69" s="11">
        <v>0</v>
      </c>
      <c r="D69" s="12">
        <v>0</v>
      </c>
      <c r="E69" s="11">
        <v>0</v>
      </c>
      <c r="F69" s="12">
        <v>0</v>
      </c>
      <c r="G69" s="11">
        <v>0</v>
      </c>
      <c r="H69" s="12">
        <v>0</v>
      </c>
      <c r="I69" s="11">
        <v>0</v>
      </c>
      <c r="J69" s="12">
        <v>0</v>
      </c>
      <c r="K69" s="11">
        <v>0</v>
      </c>
      <c r="L69" s="12">
        <v>0</v>
      </c>
      <c r="M69" s="11">
        <v>0</v>
      </c>
      <c r="N69" s="12">
        <v>0</v>
      </c>
      <c r="O69" s="11">
        <v>0</v>
      </c>
      <c r="P69" s="12">
        <v>0</v>
      </c>
      <c r="Q69" s="11" t="s">
        <v>88</v>
      </c>
      <c r="R69" s="12" t="s">
        <v>88</v>
      </c>
      <c r="S69" s="13">
        <v>1</v>
      </c>
      <c r="T69" s="13">
        <v>0</v>
      </c>
      <c r="U69" s="11">
        <v>0</v>
      </c>
      <c r="V69" s="12">
        <v>0</v>
      </c>
      <c r="W69" s="11">
        <v>0</v>
      </c>
      <c r="X69" s="12">
        <v>0</v>
      </c>
      <c r="Y69" s="11">
        <v>0</v>
      </c>
      <c r="Z69" s="12">
        <v>0</v>
      </c>
      <c r="AA69">
        <f t="shared" si="70"/>
        <v>1</v>
      </c>
      <c r="AB69">
        <f>R74+Q74</f>
        <v>21</v>
      </c>
      <c r="AC69">
        <f t="shared" si="71"/>
        <v>5</v>
      </c>
      <c r="AD69">
        <f t="shared" si="72"/>
        <v>0.5</v>
      </c>
      <c r="AE69">
        <f>(C69+D69)*AA62+(E69+F69)*AA63+(G69+H69)*AA64+(I69+J69)*AA65+(K69+L69)*AA66+(M69+N69)*AA67+(O69+P69)*AA68+(S69+T69)*AA70+(U69+V69)*AA71+(W69+X69)*AA72+(Y69+Z69)*AA73</f>
        <v>4</v>
      </c>
      <c r="AF69" s="26">
        <f t="shared" si="73"/>
        <v>-20</v>
      </c>
      <c r="AG69" s="26">
        <f t="shared" si="74"/>
        <v>12</v>
      </c>
      <c r="AH69" s="26"/>
      <c r="AI69" s="26">
        <f t="shared" si="75"/>
        <v>12</v>
      </c>
      <c r="AJ69" s="26">
        <f t="shared" si="78"/>
        <v>1590</v>
      </c>
      <c r="AK69" s="26">
        <v>2</v>
      </c>
      <c r="AL69">
        <f aca="true" t="shared" si="81" ref="AL69:AL103">AA69+AD69/100+AE69/10000</f>
        <v>1.0053999999999998</v>
      </c>
      <c r="AN69">
        <f t="shared" si="21"/>
        <v>0</v>
      </c>
      <c r="AO69">
        <f t="shared" si="22"/>
        <v>0</v>
      </c>
      <c r="AP69">
        <f t="shared" si="23"/>
        <v>0</v>
      </c>
      <c r="AQ69">
        <f t="shared" si="24"/>
        <v>0</v>
      </c>
      <c r="AR69">
        <f t="shared" si="25"/>
        <v>0</v>
      </c>
      <c r="AS69">
        <f t="shared" si="26"/>
        <v>0</v>
      </c>
      <c r="AT69">
        <f t="shared" si="27"/>
        <v>0</v>
      </c>
      <c r="AV69">
        <f t="shared" si="29"/>
        <v>0.5</v>
      </c>
      <c r="AW69">
        <f t="shared" si="38"/>
        <v>0</v>
      </c>
      <c r="AX69">
        <f t="shared" si="30"/>
        <v>0</v>
      </c>
      <c r="AY69">
        <f t="shared" si="31"/>
        <v>0</v>
      </c>
      <c r="AZ69" s="34">
        <v>1602</v>
      </c>
      <c r="BA69">
        <f>(IF(LARGE(AL62:AL73,1)=AL69,1,0)*1+IF(LARGE(AL62:AL73,2)=AL69,1,0)*2+IF(LARGE(AL62:AL73,3)=AL69,1,0)*3+IF(LARGE(AL62:AL73,4)=AL69,1,0)*4+IF(LARGE(AL62:AL73,5)=AL69,1,0)*5+IF(LARGE(AL62:AL73,6)=AL69,1,0)*6+IF(LARGE(AL62:AL73,7)=AL69,1,0)*7+IF(LARGE(AL62:AL73,8)=AL69,1,0)*8+IF(LARGE(AL62:AL73,9)=AL69,1,0)*9+IF(LARGE(AL62:AL73,10)=AL69,1,0)*10+IF(LARGE(AL62:AL73,11)=AL69,1,0)*11+IF(LARGE(AL62:AL73,12)=AL69,1,0)*12)</f>
        <v>12</v>
      </c>
      <c r="BB69">
        <f>(IF(LARGE(AL62:AL73,1)=AL69,1,0)*1+IF(LARGE(AL62:AL73,2)=AL69,1,0)*1+IF(LARGE(AL62:AL73,3)=AL69,1,0)*1+IF(LARGE(AL62:AL73,4)=AL69,1,0)*1+IF(LARGE(AL62:AL73,5)=AL69,1,0)*1+IF(LARGE(AL62:AL73,6)=AL69,1,0)*1+IF(LARGE(AL62:AL73,7)=AL69,1,0)*1+IF(LARGE(AL62:AL73,8)=AL69,1,0)*1+IF(LARGE(AL62:AL73,9)=AL69,1,0)*1+IF(LARGE(AL62:AL73,10)=AL69,1,0)*1+IF(LARGE(AL62:AL73,11)=AL69,1,0)*1+IF(LARGE(AL62:AL73,12)=AL69,1,0)*1)</f>
        <v>1</v>
      </c>
      <c r="BC69">
        <f t="shared" si="77"/>
        <v>-19.994600000000002</v>
      </c>
      <c r="BD69">
        <f>(IF(LARGE(BC62:BC73,1)=BC69,1,0)*1+IF(LARGE(BC62:BC73,2)=BC69,1,0)*2+IF(LARGE(BC62:BC73,3)=BC69,1,0)*3+IF(LARGE(BC62:BC73,4)=BC69,1,0)*4+IF(LARGE(BC62:BC73,5)=BC69,1,0)*5+IF(LARGE(BC62:BC73,6)=BC69,1,0)*6+IF(LARGE(BC62:BC73,7)=BC69,1,0)*7+IF(LARGE(BC62:BC73,8)=BC69,1,0)*8+IF(LARGE(BC62:BC73,9)=BC69,1,0)*9+IF(LARGE(BC62:BC73,10)=BC69,1,0)*10+IF(LARGE(BC62:BC73,11)=BC69,1,0)*11+IF(LARGE(BC62:BC73,12)=BC69,1,0)*12)</f>
        <v>12</v>
      </c>
      <c r="BE69">
        <f>(IF(LARGE(BC62:BC73,1)=BC69,1,0)*1+IF(LARGE(BC62:BC73,2)=BC69,1,0)*1+IF(LARGE(BC62:BC73,3)=BC69,1,0)*1+IF(LARGE(BC62:BC73,4)=BC69,1,0)*1+IF(LARGE(BC62:BC73,5)=BC69,1,0)*1+IF(LARGE(BC62:BC73,6)=BC69,1,0)*1+IF(LARGE(BC62:BC73,7)=BC69,1,0)*1+IF(LARGE(BC62:BC73,8)=BC69,1,0)*1+IF(LARGE(BC62:BC73,9)=BC69,1,0)*1+IF(LARGE(BC62:BC73,10)=BC69,1,0)*1+IF(LARGE(BC62:BC73,11)=BC69,1,0)*1+IF(LARGE(BC62:BC73,12)=BC69,1,0)*1)</f>
        <v>1</v>
      </c>
      <c r="BF69">
        <f>(SUM(AZ70:AZ73)+SUM(AZ62:AZ68))/11-AZ69</f>
        <v>468</v>
      </c>
      <c r="BG69">
        <f t="shared" si="79"/>
        <v>1.3811696967243732</v>
      </c>
      <c r="BH69">
        <f t="shared" si="80"/>
        <v>-12.197430295179942</v>
      </c>
    </row>
    <row r="70" spans="1:60" ht="12.75">
      <c r="A70">
        <v>9</v>
      </c>
      <c r="B70" t="s">
        <v>60</v>
      </c>
      <c r="C70" s="11">
        <v>0</v>
      </c>
      <c r="D70" s="12">
        <v>0</v>
      </c>
      <c r="E70" s="11">
        <v>0</v>
      </c>
      <c r="F70" s="12">
        <v>0</v>
      </c>
      <c r="G70" s="11">
        <v>0</v>
      </c>
      <c r="H70" s="12">
        <v>0</v>
      </c>
      <c r="I70" s="11">
        <v>0</v>
      </c>
      <c r="J70" s="12">
        <v>0</v>
      </c>
      <c r="K70" s="11">
        <v>0</v>
      </c>
      <c r="L70" s="12">
        <v>1</v>
      </c>
      <c r="M70" s="11">
        <v>0</v>
      </c>
      <c r="N70" s="12">
        <v>0</v>
      </c>
      <c r="O70" s="11">
        <v>1</v>
      </c>
      <c r="P70" s="12">
        <v>1</v>
      </c>
      <c r="Q70" s="11">
        <v>1</v>
      </c>
      <c r="R70" s="12">
        <v>0</v>
      </c>
      <c r="S70" s="13" t="s">
        <v>88</v>
      </c>
      <c r="T70" s="13" t="s">
        <v>88</v>
      </c>
      <c r="U70" s="11">
        <v>0</v>
      </c>
      <c r="V70" s="12">
        <v>0</v>
      </c>
      <c r="W70" s="13">
        <v>0</v>
      </c>
      <c r="X70" s="13">
        <v>0</v>
      </c>
      <c r="Y70" s="11">
        <v>0</v>
      </c>
      <c r="Z70" s="12">
        <v>0</v>
      </c>
      <c r="AA70">
        <f t="shared" si="70"/>
        <v>4</v>
      </c>
      <c r="AB70">
        <f>T74+S74</f>
        <v>18</v>
      </c>
      <c r="AC70">
        <f t="shared" si="71"/>
        <v>18</v>
      </c>
      <c r="AD70">
        <f t="shared" si="72"/>
        <v>2</v>
      </c>
      <c r="AE70">
        <f>(C70+D70)*AA62+(E70+F70)*AA63+(G70+H70)*AA64+(I70+J70)*AA65+(K70+L70)*AA66+(M70+N70)*AA67+(O70+P70)*AA68+(Q70+R70)*AA69+(U70+V70)*AA71+(W70+X70)*AA72+(Y70+Z70)*AA73</f>
        <v>11</v>
      </c>
      <c r="AF70" s="26">
        <f t="shared" si="73"/>
        <v>-14</v>
      </c>
      <c r="AG70" s="26">
        <f t="shared" si="74"/>
        <v>10</v>
      </c>
      <c r="AH70" s="26"/>
      <c r="AI70" s="26">
        <f t="shared" si="75"/>
        <v>10</v>
      </c>
      <c r="AJ70" s="26">
        <f t="shared" si="78"/>
        <v>1810</v>
      </c>
      <c r="AK70" s="26">
        <v>2</v>
      </c>
      <c r="AL70">
        <f t="shared" si="81"/>
        <v>4.0211</v>
      </c>
      <c r="AN70">
        <f t="shared" si="21"/>
        <v>0</v>
      </c>
      <c r="AO70">
        <f t="shared" si="22"/>
        <v>0</v>
      </c>
      <c r="AP70">
        <f t="shared" si="23"/>
        <v>0</v>
      </c>
      <c r="AQ70">
        <f t="shared" si="24"/>
        <v>0</v>
      </c>
      <c r="AR70">
        <f t="shared" si="25"/>
        <v>0.5</v>
      </c>
      <c r="AS70">
        <f t="shared" si="26"/>
        <v>0</v>
      </c>
      <c r="AT70">
        <f t="shared" si="27"/>
        <v>1</v>
      </c>
      <c r="AU70">
        <f t="shared" si="28"/>
        <v>0.5</v>
      </c>
      <c r="AW70">
        <f t="shared" si="38"/>
        <v>0</v>
      </c>
      <c r="AX70">
        <f t="shared" si="30"/>
        <v>0</v>
      </c>
      <c r="AY70">
        <f t="shared" si="31"/>
        <v>0</v>
      </c>
      <c r="AZ70" s="34">
        <v>2000</v>
      </c>
      <c r="BA70">
        <f>(IF(LARGE(AL62:AL73,1)=AL70,1,0)*1+IF(LARGE(AL62:AL73,2)=AL70,1,0)*2+IF(LARGE(AL62:AL73,3)=AL70,1,0)*3+IF(LARGE(AL62:AL73,4)=AL70,1,0)*4+IF(LARGE(AL62:AL73,5)=AL70,1,0)*5+IF(LARGE(AL62:AL73,6)=AL70,1,0)*6+IF(LARGE(AL62:AL73,7)=AL70,1,0)*7+IF(LARGE(AL62:AL73,8)=AL70,1,0)*8+IF(LARGE(AL62:AL73,9)=AL70,1,0)*9+IF(LARGE(AL62:AL73,10)=AL70,1,0)*10+IF(LARGE(AL62:AL73,11)=AL70,1,0)*11+IF(LARGE(AL62:AL73,12)=AL70,1,0)*12)</f>
        <v>10</v>
      </c>
      <c r="BB70">
        <f>(IF(LARGE(AL62:AL73,1)=AL70,1,0)*1+IF(LARGE(AL62:AL73,2)=AL70,1,0)*1+IF(LARGE(AL62:AL73,3)=AL70,1,0)*1+IF(LARGE(AL62:AL73,4)=AL70,1,0)*1+IF(LARGE(AL62:AL73,5)=AL70,1,0)*1+IF(LARGE(AL62:AL73,6)=AL70,1,0)*1+IF(LARGE(AL62:AL73,7)=AL70,1,0)*1+IF(LARGE(AL62:AL73,8)=AL70,1,0)*1+IF(LARGE(AL62:AL73,9)=AL70,1,0)*1+IF(LARGE(AL62:AL73,10)=AL70,1,0)*1+IF(LARGE(AL62:AL73,11)=AL70,1,0)*1+IF(LARGE(AL62:AL73,12)=AL70,1,0)*1)</f>
        <v>1</v>
      </c>
      <c r="BC70">
        <f t="shared" si="77"/>
        <v>-13.978900000000001</v>
      </c>
      <c r="BD70">
        <f>(IF(LARGE(BC62:BC73,1)=BC70,1,0)*1+IF(LARGE(BC62:BC73,2)=BC70,1,0)*2+IF(LARGE(BC62:BC73,3)=BC70,1,0)*3+IF(LARGE(BC62:BC73,4)=BC70,1,0)*4+IF(LARGE(BC62:BC73,5)=BC70,1,0)*5+IF(LARGE(BC62:BC73,6)=BC70,1,0)*6+IF(LARGE(BC62:BC73,7)=BC70,1,0)*7+IF(LARGE(BC62:BC73,8)=BC70,1,0)*8+IF(LARGE(BC62:BC73,9)=BC70,1,0)*9+IF(LARGE(BC62:BC73,10)=BC70,1,0)*10+IF(LARGE(BC62:BC73,11)=BC70,1,0)*11+IF(LARGE(BC62:BC73,12)=BC70,1,0)*12)</f>
        <v>10</v>
      </c>
      <c r="BE70">
        <f>(IF(LARGE(BC62:BC73,1)=BC70,1,0)*1+IF(LARGE(BC62:BC73,2)=BC70,1,0)*1+IF(LARGE(BC62:BC73,3)=BC70,1,0)*1+IF(LARGE(BC62:BC73,4)=BC70,1,0)*1+IF(LARGE(BC62:BC73,5)=BC70,1,0)*1+IF(LARGE(BC62:BC73,6)=BC70,1,0)*1+IF(LARGE(BC62:BC73,7)=BC70,1,0)*1+IF(LARGE(BC62:BC73,8)=BC70,1,0)*1+IF(LARGE(BC62:BC73,9)=BC70,1,0)*1+IF(LARGE(BC62:BC73,10)=BC70,1,0)*1+IF(LARGE(BC62:BC73,11)=BC70,1,0)*1+IF(LARGE(BC62:BC73,12)=BC70,1,0)*1)</f>
        <v>1</v>
      </c>
      <c r="BF70">
        <f>(SUM(AZ71:AZ73)+SUM(AZ62:AZ69))/11-AZ70</f>
        <v>33.818181818181756</v>
      </c>
      <c r="BG70">
        <f t="shared" si="79"/>
        <v>9.929025253621957</v>
      </c>
      <c r="BH70">
        <f t="shared" si="80"/>
        <v>-189.7288081159026</v>
      </c>
    </row>
    <row r="71" spans="1:60" ht="12.75">
      <c r="A71">
        <v>10</v>
      </c>
      <c r="B71" t="s">
        <v>61</v>
      </c>
      <c r="C71" s="11">
        <v>0</v>
      </c>
      <c r="D71" s="12">
        <v>0</v>
      </c>
      <c r="E71" s="11">
        <v>0</v>
      </c>
      <c r="F71" s="12">
        <v>0</v>
      </c>
      <c r="G71" s="11">
        <v>1</v>
      </c>
      <c r="H71" s="12">
        <v>1</v>
      </c>
      <c r="I71" s="11">
        <v>0</v>
      </c>
      <c r="J71" s="12">
        <v>0</v>
      </c>
      <c r="K71" s="11">
        <v>1</v>
      </c>
      <c r="L71" s="12">
        <v>1</v>
      </c>
      <c r="M71" s="11">
        <v>0</v>
      </c>
      <c r="N71" s="12">
        <v>1</v>
      </c>
      <c r="O71" s="11">
        <v>1</v>
      </c>
      <c r="P71" s="12">
        <v>1</v>
      </c>
      <c r="Q71" s="11">
        <v>1</v>
      </c>
      <c r="R71" s="12">
        <v>1</v>
      </c>
      <c r="S71" s="13">
        <v>1</v>
      </c>
      <c r="T71" s="13">
        <v>1</v>
      </c>
      <c r="U71" s="11" t="s">
        <v>88</v>
      </c>
      <c r="V71" s="12" t="s">
        <v>88</v>
      </c>
      <c r="W71" s="13">
        <v>0</v>
      </c>
      <c r="X71" s="13">
        <v>0</v>
      </c>
      <c r="Y71" s="11">
        <v>0</v>
      </c>
      <c r="Z71" s="12">
        <v>0</v>
      </c>
      <c r="AA71">
        <f t="shared" si="70"/>
        <v>11</v>
      </c>
      <c r="AB71">
        <f>V74+U74</f>
        <v>11</v>
      </c>
      <c r="AC71">
        <f t="shared" si="71"/>
        <v>50</v>
      </c>
      <c r="AD71">
        <f t="shared" si="72"/>
        <v>5.5</v>
      </c>
      <c r="AE71">
        <f>(C71+D71)*AA62+(E71+F71)*AA63+(G71+H71)*AA64+(I71+J71)*AA65+(K71+L71)*AA66+(M71+N71)*AA67+(O71+P71)*AA68+(Q71+R71)*AA69+(S71+T71)*AA70+(W71+X71)*AA72+(Y71+Z71)*AA73</f>
        <v>54</v>
      </c>
      <c r="AF71" s="26">
        <f t="shared" si="73"/>
        <v>0</v>
      </c>
      <c r="AG71" s="26">
        <f t="shared" si="74"/>
        <v>6</v>
      </c>
      <c r="AH71" s="26"/>
      <c r="AI71" s="26">
        <f t="shared" si="75"/>
        <v>6</v>
      </c>
      <c r="AJ71" s="26">
        <f t="shared" si="78"/>
        <v>2034</v>
      </c>
      <c r="AK71" s="26">
        <v>2</v>
      </c>
      <c r="AL71">
        <f t="shared" si="81"/>
        <v>11.0604</v>
      </c>
      <c r="AN71">
        <f t="shared" si="21"/>
        <v>0</v>
      </c>
      <c r="AO71">
        <f t="shared" si="22"/>
        <v>0</v>
      </c>
      <c r="AP71">
        <f t="shared" si="23"/>
        <v>1</v>
      </c>
      <c r="AQ71">
        <f t="shared" si="24"/>
        <v>0</v>
      </c>
      <c r="AR71">
        <f t="shared" si="25"/>
        <v>1</v>
      </c>
      <c r="AS71">
        <f t="shared" si="26"/>
        <v>0.5</v>
      </c>
      <c r="AT71">
        <f t="shared" si="27"/>
        <v>1</v>
      </c>
      <c r="AU71">
        <f t="shared" si="28"/>
        <v>1</v>
      </c>
      <c r="AV71">
        <f t="shared" si="29"/>
        <v>1</v>
      </c>
      <c r="AX71">
        <f t="shared" si="30"/>
        <v>0</v>
      </c>
      <c r="AY71">
        <f t="shared" si="31"/>
        <v>0</v>
      </c>
      <c r="AZ71" s="34">
        <v>2000</v>
      </c>
      <c r="BA71">
        <f>(IF(LARGE(AL62:AL73,1)=AL71,1,0)*1+IF(LARGE(AL62:AL73,2)=AL71,1,0)*2+IF(LARGE(AL62:AL73,3)=AL71,1,0)*3+IF(LARGE(AL62:AL73,4)=AL71,1,0)*4+IF(LARGE(AL62:AL73,5)=AL71,1,0)*5+IF(LARGE(AL62:AL73,6)=AL71,1,0)*6+IF(LARGE(AL62:AL73,7)=AL71,1,0)*7+IF(LARGE(AL62:AL73,8)=AL71,1,0)*8+IF(LARGE(AL62:AL73,9)=AL71,1,0)*9+IF(LARGE(AL62:AL73,10)=AL71,1,0)*10+IF(LARGE(AL62:AL73,11)=AL71,1,0)*11+IF(LARGE(AL62:AL73,12)=AL71,1,0)*12)</f>
        <v>6</v>
      </c>
      <c r="BB71">
        <f>(IF(LARGE(AL62:AL73,1)=AL71,1,0)*1+IF(LARGE(AL62:AL73,2)=AL71,1,0)*1+IF(LARGE(AL62:AL73,3)=AL71,1,0)*1+IF(LARGE(AL62:AL73,4)=AL71,1,0)*1+IF(LARGE(AL62:AL73,5)=AL71,1,0)*1+IF(LARGE(AL62:AL73,6)=AL71,1,0)*1+IF(LARGE(AL62:AL73,7)=AL71,1,0)*1+IF(LARGE(AL62:AL73,8)=AL71,1,0)*1+IF(LARGE(AL62:AL73,9)=AL71,1,0)*1+IF(LARGE(AL62:AL73,10)=AL71,1,0)*1+IF(LARGE(AL62:AL73,11)=AL71,1,0)*1+IF(LARGE(AL62:AL73,12)=AL71,1,0)*1)</f>
        <v>1</v>
      </c>
      <c r="BC71">
        <f t="shared" si="77"/>
        <v>0.0604</v>
      </c>
      <c r="BD71">
        <f>(IF(LARGE(BC62:BC73,1)=BC71,1,0)*1+IF(LARGE(BC62:BC73,2)=BC71,1,0)*2+IF(LARGE(BC62:BC73,3)=BC71,1,0)*3+IF(LARGE(BC62:BC73,4)=BC71,1,0)*4+IF(LARGE(BC62:BC73,5)=BC71,1,0)*5+IF(LARGE(BC62:BC73,6)=BC71,1,0)*6+IF(LARGE(BC62:BC73,7)=BC71,1,0)*7+IF(LARGE(BC62:BC73,8)=BC71,1,0)*8+IF(LARGE(BC62:BC73,9)=BC71,1,0)*9+IF(LARGE(BC62:BC73,10)=BC71,1,0)*10+IF(LARGE(BC62:BC73,11)=BC71,1,0)*11+IF(LARGE(BC62:BC73,12)=BC71,1,0)*12)</f>
        <v>6</v>
      </c>
      <c r="BE71">
        <f>(IF(LARGE(BC62:BC73,1)=BC71,1,0)*1+IF(LARGE(BC62:BC73,2)=BC71,1,0)*1+IF(LARGE(BC62:BC73,3)=BC71,1,0)*1+IF(LARGE(BC62:BC73,4)=BC71,1,0)*1+IF(LARGE(BC62:BC73,5)=BC71,1,0)*1+IF(LARGE(BC62:BC73,6)=BC71,1,0)*1+IF(LARGE(BC62:BC73,7)=BC71,1,0)*1+IF(LARGE(BC62:BC73,8)=BC71,1,0)*1+IF(LARGE(BC62:BC73,9)=BC71,1,0)*1+IF(LARGE(BC62:BC73,10)=BC71,1,0)*1+IF(LARGE(BC62:BC73,11)=BC71,1,0)*1+IF(LARGE(BC62:BC73,12)=BC71,1,0)*1)</f>
        <v>1</v>
      </c>
      <c r="BF71">
        <f>(SUM(AZ72:AZ73)+SUM(AZ62:AZ70))/11-AZ71</f>
        <v>33.818181818181756</v>
      </c>
      <c r="BG71">
        <f t="shared" si="79"/>
        <v>9.929025253621957</v>
      </c>
      <c r="BH71">
        <f t="shared" si="80"/>
        <v>34.27119188409739</v>
      </c>
    </row>
    <row r="72" spans="1:60" s="36" customFormat="1" ht="12.75">
      <c r="A72" s="36">
        <v>11</v>
      </c>
      <c r="B72" s="36" t="s">
        <v>62</v>
      </c>
      <c r="C72" s="37">
        <v>0</v>
      </c>
      <c r="D72" s="38">
        <v>0</v>
      </c>
      <c r="E72" s="37">
        <v>1</v>
      </c>
      <c r="F72" s="38">
        <v>1</v>
      </c>
      <c r="G72" s="37">
        <v>1</v>
      </c>
      <c r="H72" s="38">
        <v>1</v>
      </c>
      <c r="I72" s="37">
        <v>0</v>
      </c>
      <c r="J72" s="38">
        <v>1</v>
      </c>
      <c r="K72" s="37">
        <v>1</v>
      </c>
      <c r="L72" s="38">
        <v>1</v>
      </c>
      <c r="M72" s="37">
        <v>1</v>
      </c>
      <c r="N72" s="38">
        <v>1</v>
      </c>
      <c r="O72" s="37">
        <v>1</v>
      </c>
      <c r="P72" s="38">
        <v>1</v>
      </c>
      <c r="Q72" s="37">
        <v>1</v>
      </c>
      <c r="R72" s="38">
        <v>1</v>
      </c>
      <c r="S72" s="39">
        <v>1</v>
      </c>
      <c r="T72" s="39">
        <v>1</v>
      </c>
      <c r="U72" s="37">
        <v>1</v>
      </c>
      <c r="V72" s="38">
        <v>1</v>
      </c>
      <c r="W72" s="39" t="s">
        <v>88</v>
      </c>
      <c r="X72" s="39" t="s">
        <v>88</v>
      </c>
      <c r="Y72" s="37">
        <v>1</v>
      </c>
      <c r="Z72" s="38">
        <v>1</v>
      </c>
      <c r="AA72" s="36">
        <f t="shared" si="70"/>
        <v>19</v>
      </c>
      <c r="AB72" s="36">
        <f>X74+W74</f>
        <v>3</v>
      </c>
      <c r="AC72" s="36">
        <f t="shared" si="71"/>
        <v>86</v>
      </c>
      <c r="AD72" s="36">
        <f t="shared" si="72"/>
        <v>9.5</v>
      </c>
      <c r="AE72" s="36">
        <f>(C72+D72)*AA62+(E72+F72)*AA63+(G72+H72)*AA64+(I72+J72)*AA65+(K72+L72)*AA66+(M72+N72)*AA67+(O72+P72)*AA68+(Q72+R72)*AA69+(S72+T72)*AA70+(U72+V72)*AA71+(Y72+Z72)*AA73</f>
        <v>167</v>
      </c>
      <c r="AF72" s="40">
        <f t="shared" si="73"/>
        <v>16</v>
      </c>
      <c r="AG72" s="40">
        <f t="shared" si="74"/>
        <v>2</v>
      </c>
      <c r="AH72" s="40"/>
      <c r="AI72" s="40">
        <f t="shared" si="75"/>
        <v>2</v>
      </c>
      <c r="AJ72" s="40">
        <f t="shared" si="78"/>
        <v>2290</v>
      </c>
      <c r="AK72" s="40">
        <v>2</v>
      </c>
      <c r="AL72" s="36">
        <f t="shared" si="81"/>
        <v>19.1117</v>
      </c>
      <c r="AN72" s="36">
        <f t="shared" si="21"/>
        <v>0</v>
      </c>
      <c r="AO72" s="36">
        <f t="shared" si="22"/>
        <v>1</v>
      </c>
      <c r="AP72" s="36">
        <f t="shared" si="23"/>
        <v>1</v>
      </c>
      <c r="AQ72" s="36">
        <f t="shared" si="24"/>
        <v>0.5</v>
      </c>
      <c r="AR72" s="36">
        <f t="shared" si="25"/>
        <v>1</v>
      </c>
      <c r="AS72" s="36">
        <f t="shared" si="26"/>
        <v>1</v>
      </c>
      <c r="AT72" s="36">
        <f t="shared" si="27"/>
        <v>1</v>
      </c>
      <c r="AU72" s="36">
        <f t="shared" si="28"/>
        <v>1</v>
      </c>
      <c r="AV72" s="36">
        <f t="shared" si="29"/>
        <v>1</v>
      </c>
      <c r="AW72" s="36">
        <f t="shared" si="38"/>
        <v>1</v>
      </c>
      <c r="AY72" s="36">
        <f t="shared" si="31"/>
        <v>1</v>
      </c>
      <c r="AZ72" s="41">
        <v>2000</v>
      </c>
      <c r="BA72" s="36">
        <f>(IF(LARGE(AL62:AL73,1)=AL72,1,0)*1+IF(LARGE(AL62:AL73,2)=AL72,1,0)*2+IF(LARGE(AL62:AL73,3)=AL72,1,0)*3+IF(LARGE(AL62:AL73,4)=AL72,1,0)*4+IF(LARGE(AL62:AL73,5)=AL72,1,0)*5+IF(LARGE(AL62:AL73,6)=AL72,1,0)*6+IF(LARGE(AL62:AL73,7)=AL72,1,0)*7+IF(LARGE(AL62:AL73,8)=AL72,1,0)*8+IF(LARGE(AL62:AL73,9)=AL72,1,0)*9+IF(LARGE(AL62:AL73,10)=AL72,1,0)*10+IF(LARGE(AL62:AL73,11)=AL72,1,0)*11+IF(LARGE(AL62:AL73,12)=AL72,1,0)*12)</f>
        <v>2</v>
      </c>
      <c r="BB72" s="36">
        <f>(IF(LARGE(AL62:AL73,1)=AL72,1,0)*1+IF(LARGE(AL62:AL73,2)=AL72,1,0)*1+IF(LARGE(AL62:AL73,3)=AL72,1,0)*1+IF(LARGE(AL62:AL73,4)=AL72,1,0)*1+IF(LARGE(AL62:AL73,5)=AL72,1,0)*1+IF(LARGE(AL62:AL73,6)=AL72,1,0)*1+IF(LARGE(AL62:AL73,7)=AL72,1,0)*1+IF(LARGE(AL62:AL73,8)=AL72,1,0)*1+IF(LARGE(AL62:AL73,9)=AL72,1,0)*1+IF(LARGE(AL62:AL73,10)=AL72,1,0)*1+IF(LARGE(AL62:AL73,11)=AL72,1,0)*1+IF(LARGE(AL62:AL73,12)=AL72,1,0)*1)</f>
        <v>1</v>
      </c>
      <c r="BC72" s="36">
        <f t="shared" si="77"/>
        <v>16.1117</v>
      </c>
      <c r="BD72" s="36">
        <f>(IF(LARGE(BC62:BC73,1)=BC72,1,0)*1+IF(LARGE(BC62:BC73,2)=BC72,1,0)*2+IF(LARGE(BC62:BC73,3)=BC72,1,0)*3+IF(LARGE(BC62:BC73,4)=BC72,1,0)*4+IF(LARGE(BC62:BC73,5)=BC72,1,0)*5+IF(LARGE(BC62:BC73,6)=BC72,1,0)*6+IF(LARGE(BC62:BC73,7)=BC72,1,0)*7+IF(LARGE(BC62:BC73,8)=BC72,1,0)*8+IF(LARGE(BC62:BC73,9)=BC72,1,0)*9+IF(LARGE(BC62:BC73,10)=BC72,1,0)*10+IF(LARGE(BC62:BC73,11)=BC72,1,0)*11+IF(LARGE(BC62:BC73,12)=BC72,1,0)*12)</f>
        <v>2</v>
      </c>
      <c r="BE72" s="36">
        <f>(IF(LARGE(BC62:BC73,1)=BC72,1,0)*1+IF(LARGE(BC62:BC73,2)=BC72,1,0)*1+IF(LARGE(BC62:BC73,3)=BC72,1,0)*1+IF(LARGE(BC62:BC73,4)=BC72,1,0)*1+IF(LARGE(BC62:BC73,5)=BC72,1,0)*1+IF(LARGE(BC62:BC73,6)=BC72,1,0)*1+IF(LARGE(BC62:BC73,7)=BC72,1,0)*1+IF(LARGE(BC62:BC73,8)=BC72,1,0)*1+IF(LARGE(BC62:BC73,9)=BC72,1,0)*1+IF(LARGE(BC62:BC73,10)=BC72,1,0)*1+IF(LARGE(BC62:BC73,11)=BC72,1,0)*1+IF(LARGE(BC62:BC73,12)=BC72,1,0)*1)</f>
        <v>1</v>
      </c>
      <c r="BF72" s="36">
        <f>(SUM(AZ73)+SUM(AZ62:AZ71))/11-AZ72</f>
        <v>33.818181818181756</v>
      </c>
      <c r="BG72" s="36">
        <f t="shared" si="79"/>
        <v>9.929025253621957</v>
      </c>
      <c r="BH72" s="36">
        <f t="shared" si="80"/>
        <v>290.2711918840974</v>
      </c>
    </row>
    <row r="73" spans="1:60" ht="12.75">
      <c r="A73">
        <v>12</v>
      </c>
      <c r="B73" t="s">
        <v>63</v>
      </c>
      <c r="C73" s="11">
        <v>0</v>
      </c>
      <c r="D73" s="12">
        <v>1</v>
      </c>
      <c r="E73" s="11">
        <v>0</v>
      </c>
      <c r="F73" s="12">
        <v>1</v>
      </c>
      <c r="G73" s="11">
        <v>1</v>
      </c>
      <c r="H73" s="12">
        <v>1</v>
      </c>
      <c r="I73" s="11">
        <v>0.5</v>
      </c>
      <c r="J73" s="12">
        <v>1</v>
      </c>
      <c r="K73" s="11">
        <v>0</v>
      </c>
      <c r="L73" s="12">
        <v>1</v>
      </c>
      <c r="M73" s="11">
        <v>1</v>
      </c>
      <c r="N73" s="12">
        <v>1</v>
      </c>
      <c r="O73" s="11">
        <v>1</v>
      </c>
      <c r="P73" s="12">
        <v>1</v>
      </c>
      <c r="Q73" s="11">
        <v>1</v>
      </c>
      <c r="R73" s="12">
        <v>1</v>
      </c>
      <c r="S73" s="13">
        <v>1</v>
      </c>
      <c r="T73" s="13">
        <v>1</v>
      </c>
      <c r="U73" s="11">
        <v>1</v>
      </c>
      <c r="V73" s="12">
        <v>1</v>
      </c>
      <c r="W73" s="13">
        <v>0</v>
      </c>
      <c r="X73" s="13">
        <v>0</v>
      </c>
      <c r="Y73" s="11" t="s">
        <v>88</v>
      </c>
      <c r="Z73" s="12" t="s">
        <v>88</v>
      </c>
      <c r="AA73">
        <f t="shared" si="70"/>
        <v>16.5</v>
      </c>
      <c r="AB73">
        <f>Z74+Y74</f>
        <v>5.5</v>
      </c>
      <c r="AC73">
        <f t="shared" si="71"/>
        <v>75</v>
      </c>
      <c r="AD73">
        <f t="shared" si="72"/>
        <v>8.5</v>
      </c>
      <c r="AE73">
        <f>(C73+D73)*AA62+(E73+F73)*AA63+(G73+H73)*AA64+(I73+J73)*AA65+(K73+L73)*AA66+(M73+N73)*AA67+(O73+P73)*AA68+(Q73+R73)*AA69+(S73+T73)*AA70+(U73+V73)*AA71+(W73+X73)*AA72</f>
        <v>142</v>
      </c>
      <c r="AF73" s="26">
        <f t="shared" si="73"/>
        <v>11</v>
      </c>
      <c r="AG73" s="26">
        <f t="shared" si="74"/>
        <v>4</v>
      </c>
      <c r="AH73" s="26"/>
      <c r="AI73" s="26">
        <f t="shared" si="75"/>
        <v>4</v>
      </c>
      <c r="AJ73" s="26">
        <f t="shared" si="78"/>
        <v>2200</v>
      </c>
      <c r="AK73" s="26">
        <v>2</v>
      </c>
      <c r="AL73">
        <f t="shared" si="81"/>
        <v>16.5992</v>
      </c>
      <c r="AN73">
        <f t="shared" si="21"/>
        <v>0.5</v>
      </c>
      <c r="AO73">
        <f t="shared" si="22"/>
        <v>0.5</v>
      </c>
      <c r="AP73">
        <f t="shared" si="23"/>
        <v>1</v>
      </c>
      <c r="AQ73">
        <f t="shared" si="24"/>
        <v>1</v>
      </c>
      <c r="AR73">
        <f t="shared" si="25"/>
        <v>0.5</v>
      </c>
      <c r="AS73">
        <f t="shared" si="26"/>
        <v>1</v>
      </c>
      <c r="AT73">
        <f t="shared" si="27"/>
        <v>1</v>
      </c>
      <c r="AU73">
        <f t="shared" si="28"/>
        <v>1</v>
      </c>
      <c r="AV73">
        <f t="shared" si="29"/>
        <v>1</v>
      </c>
      <c r="AW73">
        <f t="shared" si="38"/>
        <v>1</v>
      </c>
      <c r="AX73">
        <f t="shared" si="30"/>
        <v>0</v>
      </c>
      <c r="AZ73" s="34">
        <v>2148</v>
      </c>
      <c r="BA73">
        <f>(IF(LARGE(AL62:AL73,1)=AL73,1,0)*1+IF(LARGE(AL62:AL73,2)=AL73,1,0)*2+IF(LARGE(AL62:AL73,3)=AL73,1,0)*3+IF(LARGE(AL62:AL73,4)=AL73,1,0)*4+IF(LARGE(AL62:AL73,5)=AL73,1,0)*5+IF(LARGE(AL62:AL73,6)=AL73,1,0)*6+IF(LARGE(AL62:AL73,7)=AL73,1,0)*7+IF(LARGE(AL62:AL73,8)=AL73,1,0)*8+IF(LARGE(AL62:AL73,9)=AL73,1,0)*9+IF(LARGE(AL62:AL73,10)=AL73,1,0)*10+IF(LARGE(AL62:AL73,11)=AL73,1,0)*11+IF(LARGE(AL62:AL73,12)=AL73,1,0)*12)</f>
        <v>4</v>
      </c>
      <c r="BB73">
        <f>(IF(LARGE(AL62:AL73,1)=AL73,1,0)*1+IF(LARGE(AL62:AL73,2)=AL73,1,0)*1+IF(LARGE(AL62:AL73,3)=AL73,1,0)*1+IF(LARGE(AL62:AL73,4)=AL73,1,0)*1+IF(LARGE(AL62:AL73,5)=AL73,1,0)*1+IF(LARGE(AL62:AL73,6)=AL73,1,0)*1+IF(LARGE(AL62:AL73,7)=AL73,1,0)*1+IF(LARGE(AL62:AL73,8)=AL73,1,0)*1+IF(LARGE(AL62:AL73,9)=AL73,1,0)*1+IF(LARGE(AL62:AL73,10)=AL73,1,0)*1+IF(LARGE(AL62:AL73,11)=AL73,1,0)*1+IF(LARGE(AL62:AL73,12)=AL73,1,0)*1)</f>
        <v>1</v>
      </c>
      <c r="BC73">
        <f t="shared" si="77"/>
        <v>11.099200000000002</v>
      </c>
      <c r="BD73">
        <f>(IF(LARGE(BC62:BC73,1)=BC73,1,0)*1+IF(LARGE(BC62:BC73,2)=BC73,1,0)*2+IF(LARGE(BC62:BC73,3)=BC73,1,0)*3+IF(LARGE(BC62:BC73,4)=BC73,1,0)*4+IF(LARGE(BC62:BC73,5)=BC73,1,0)*5+IF(LARGE(BC62:BC73,6)=BC73,1,0)*6+IF(LARGE(BC62:BC73,7)=BC73,1,0)*7+IF(LARGE(BC62:BC73,8)=BC73,1,0)*8+IF(LARGE(BC62:BC73,9)=BC73,1,0)*9+IF(LARGE(BC62:BC73,10)=BC73,1,0)*10+IF(LARGE(BC62:BC73,11)=BC73,1,0)*11+IF(LARGE(BC62:BC73,12)=BC73,1,0)*12)</f>
        <v>4</v>
      </c>
      <c r="BE73">
        <f>(IF(LARGE(BC62:BC73,1)=BC73,1,0)*1+IF(LARGE(BC62:BC73,2)=BC73,1,0)*1+IF(LARGE(BC62:BC73,3)=BC73,1,0)*1+IF(LARGE(BC62:BC73,4)=BC73,1,0)*1+IF(LARGE(BC62:BC73,5)=BC73,1,0)*1+IF(LARGE(BC62:BC73,6)=BC73,1,0)*1+IF(LARGE(BC62:BC73,7)=BC73,1,0)*1+IF(LARGE(BC62:BC73,8)=BC73,1,0)*1+IF(LARGE(BC62:BC73,9)=BC73,1,0)*1+IF(LARGE(BC62:BC73,10)=BC73,1,0)*1+IF(LARGE(BC62:BC73,11)=BC73,1,0)*1+IF(LARGE(BC62:BC73,12)=BC73,1,0)*1)</f>
        <v>1</v>
      </c>
      <c r="BF73">
        <f>(SUM(AZ62:AZ72))/11-AZ73</f>
        <v>-127.63636363636374</v>
      </c>
      <c r="BG73">
        <f t="shared" si="79"/>
        <v>14.880704243723185</v>
      </c>
      <c r="BH73">
        <f t="shared" si="80"/>
        <v>51.81746420085807</v>
      </c>
    </row>
    <row r="74" spans="1:52" ht="12.75">
      <c r="A74">
        <f>ROUND(AA74/(132)*100,0)</f>
        <v>100</v>
      </c>
      <c r="B74" s="5"/>
      <c r="C74" s="15">
        <f aca="true" t="shared" si="82" ref="C74:Z74">SUM(C62:C73)</f>
        <v>0</v>
      </c>
      <c r="D74" s="16">
        <f t="shared" si="82"/>
        <v>1</v>
      </c>
      <c r="E74" s="15">
        <f t="shared" si="82"/>
        <v>3</v>
      </c>
      <c r="F74" s="16">
        <f t="shared" si="82"/>
        <v>3.5</v>
      </c>
      <c r="G74" s="15">
        <f t="shared" si="82"/>
        <v>6</v>
      </c>
      <c r="H74" s="16">
        <f t="shared" si="82"/>
        <v>7</v>
      </c>
      <c r="I74" s="15">
        <f t="shared" si="82"/>
        <v>2</v>
      </c>
      <c r="J74" s="16">
        <f t="shared" si="82"/>
        <v>3</v>
      </c>
      <c r="K74" s="15">
        <f t="shared" si="82"/>
        <v>7</v>
      </c>
      <c r="L74" s="16">
        <f t="shared" si="82"/>
        <v>9</v>
      </c>
      <c r="M74" s="15">
        <f t="shared" si="82"/>
        <v>5</v>
      </c>
      <c r="N74" s="16">
        <f t="shared" si="82"/>
        <v>7</v>
      </c>
      <c r="O74" s="15">
        <f t="shared" si="82"/>
        <v>10</v>
      </c>
      <c r="P74" s="16">
        <f t="shared" si="82"/>
        <v>10</v>
      </c>
      <c r="Q74" s="15">
        <f t="shared" si="82"/>
        <v>11</v>
      </c>
      <c r="R74" s="16">
        <f t="shared" si="82"/>
        <v>10</v>
      </c>
      <c r="S74" s="14">
        <f t="shared" si="82"/>
        <v>9</v>
      </c>
      <c r="T74" s="14">
        <f t="shared" si="82"/>
        <v>9</v>
      </c>
      <c r="U74" s="15">
        <f t="shared" si="82"/>
        <v>5</v>
      </c>
      <c r="V74" s="16">
        <f t="shared" si="82"/>
        <v>6</v>
      </c>
      <c r="W74" s="14">
        <f t="shared" si="82"/>
        <v>1</v>
      </c>
      <c r="X74" s="14">
        <f t="shared" si="82"/>
        <v>2</v>
      </c>
      <c r="Y74" s="15">
        <f t="shared" si="82"/>
        <v>1</v>
      </c>
      <c r="Z74" s="16">
        <f t="shared" si="82"/>
        <v>4.5</v>
      </c>
      <c r="AA74" s="23">
        <f>SUM(AA62:AA73)</f>
        <v>132</v>
      </c>
      <c r="AB74" s="23">
        <f>SUM(AB62:AB73)</f>
        <v>132</v>
      </c>
      <c r="AF74" s="26"/>
      <c r="AG74" s="26"/>
      <c r="AH74" s="26"/>
      <c r="AI74" s="26"/>
      <c r="AJ74" s="26"/>
      <c r="AK74" s="26"/>
      <c r="AZ74" s="26"/>
    </row>
    <row r="75" spans="32:52" ht="12.75">
      <c r="AF75" s="26"/>
      <c r="AG75" s="26"/>
      <c r="AH75" s="26"/>
      <c r="AI75" s="26"/>
      <c r="AJ75" s="26"/>
      <c r="AK75" s="26"/>
      <c r="AZ75" s="26"/>
    </row>
    <row r="76" spans="1:52" ht="12.75">
      <c r="A76" s="4" t="s">
        <v>15</v>
      </c>
      <c r="B76" s="4"/>
      <c r="C76" s="7">
        <v>1</v>
      </c>
      <c r="D76" s="8">
        <v>1</v>
      </c>
      <c r="E76" s="7">
        <v>2</v>
      </c>
      <c r="F76" s="8">
        <v>2</v>
      </c>
      <c r="G76" s="7">
        <v>3</v>
      </c>
      <c r="H76" s="8">
        <v>3</v>
      </c>
      <c r="I76" s="7">
        <v>4</v>
      </c>
      <c r="J76" s="8">
        <v>4</v>
      </c>
      <c r="K76" s="7">
        <v>5</v>
      </c>
      <c r="L76" s="8">
        <v>5</v>
      </c>
      <c r="M76" s="7">
        <v>6</v>
      </c>
      <c r="N76" s="8">
        <v>6</v>
      </c>
      <c r="O76" s="7">
        <v>7</v>
      </c>
      <c r="P76" s="8">
        <v>7</v>
      </c>
      <c r="Q76" s="7">
        <v>8</v>
      </c>
      <c r="R76" s="8">
        <v>8</v>
      </c>
      <c r="S76" s="4">
        <v>9</v>
      </c>
      <c r="T76" s="4">
        <v>9</v>
      </c>
      <c r="U76" s="7">
        <v>10</v>
      </c>
      <c r="V76" s="8">
        <v>10</v>
      </c>
      <c r="W76" s="4">
        <v>11</v>
      </c>
      <c r="X76" s="4">
        <v>11</v>
      </c>
      <c r="Y76" s="7">
        <v>12</v>
      </c>
      <c r="Z76" s="8">
        <v>12</v>
      </c>
      <c r="AA76" t="s">
        <v>90</v>
      </c>
      <c r="AB76" t="s">
        <v>91</v>
      </c>
      <c r="AC76" t="s">
        <v>92</v>
      </c>
      <c r="AD76" t="s">
        <v>95</v>
      </c>
      <c r="AE76" t="s">
        <v>94</v>
      </c>
      <c r="AF76" s="26" t="s">
        <v>96</v>
      </c>
      <c r="AG76" s="26" t="s">
        <v>97</v>
      </c>
      <c r="AH76" s="26"/>
      <c r="AI76" s="26" t="s">
        <v>99</v>
      </c>
      <c r="AJ76" s="26"/>
      <c r="AK76" s="26"/>
      <c r="AZ76" s="26"/>
    </row>
    <row r="77" spans="1:60" s="36" customFormat="1" ht="12.75">
      <c r="A77" s="36">
        <v>1</v>
      </c>
      <c r="B77" s="36" t="s">
        <v>64</v>
      </c>
      <c r="C77" s="37" t="s">
        <v>88</v>
      </c>
      <c r="D77" s="38" t="s">
        <v>88</v>
      </c>
      <c r="E77" s="37">
        <v>1</v>
      </c>
      <c r="F77" s="38">
        <v>1</v>
      </c>
      <c r="G77" s="37">
        <v>0</v>
      </c>
      <c r="H77" s="38">
        <v>0.5</v>
      </c>
      <c r="I77" s="37">
        <v>1</v>
      </c>
      <c r="J77" s="38">
        <v>1</v>
      </c>
      <c r="K77" s="37">
        <v>1</v>
      </c>
      <c r="L77" s="38">
        <v>1</v>
      </c>
      <c r="M77" s="37">
        <v>0</v>
      </c>
      <c r="N77" s="38">
        <v>1</v>
      </c>
      <c r="O77" s="37">
        <v>0</v>
      </c>
      <c r="P77" s="38">
        <v>1</v>
      </c>
      <c r="Q77" s="37">
        <v>1</v>
      </c>
      <c r="R77" s="38">
        <v>1</v>
      </c>
      <c r="S77" s="39">
        <v>1</v>
      </c>
      <c r="T77" s="39">
        <v>1</v>
      </c>
      <c r="U77" s="37">
        <v>0</v>
      </c>
      <c r="V77" s="38">
        <v>1</v>
      </c>
      <c r="W77" s="39">
        <v>1</v>
      </c>
      <c r="X77" s="39">
        <v>1</v>
      </c>
      <c r="Y77" s="37">
        <v>1</v>
      </c>
      <c r="Z77" s="38">
        <v>1</v>
      </c>
      <c r="AA77" s="36">
        <f aca="true" t="shared" si="83" ref="AA77:AA88">SUM(C77:Z77)</f>
        <v>17.5</v>
      </c>
      <c r="AB77" s="36">
        <f>C89+D89</f>
        <v>4.5</v>
      </c>
      <c r="AC77" s="36">
        <f aca="true" t="shared" si="84" ref="AC77:AC88">ROUND(AA77/(AA77+AB77)*100,0)</f>
        <v>80</v>
      </c>
      <c r="AD77" s="36">
        <f aca="true" t="shared" si="85" ref="AD77:AD88">SUM(AN77:AY77)</f>
        <v>8.5</v>
      </c>
      <c r="AE77" s="36">
        <f>(E77+F77)*AA78+(G77+H77)*AA79+(I77+J77)*AA80+(K77+L77)*AA81+(M77+N77)*AA82+(O77+P77)*AA83+(Q77+R77)*AA84+(S77+T77)*AA85+(U77+V77)*AA86+(W77+X77)*AA87+(Y77+Z77)*AA88</f>
        <v>153.5</v>
      </c>
      <c r="AF77" s="40">
        <f aca="true" t="shared" si="86" ref="AF77:AF88">AA77-AB77</f>
        <v>13</v>
      </c>
      <c r="AG77" s="40">
        <f aca="true" t="shared" si="87" ref="AG77:AG88">BA77/BB77</f>
        <v>2</v>
      </c>
      <c r="AH77" s="40"/>
      <c r="AI77" s="40">
        <f aca="true" t="shared" si="88" ref="AI77:AI88">BD77/BE77</f>
        <v>2</v>
      </c>
      <c r="AJ77" s="40">
        <f>ROUND((AZ77+BH77),0)</f>
        <v>2242</v>
      </c>
      <c r="AK77" s="40">
        <v>2</v>
      </c>
      <c r="AL77" s="36">
        <f t="shared" si="81"/>
        <v>17.600350000000002</v>
      </c>
      <c r="AO77" s="36">
        <f aca="true" t="shared" si="89" ref="AO77:AO103">IF(OR((E77+F77)=0,(E77+F77)=0.5),0,IF((E77+F77)=1,0.5,1))</f>
        <v>1</v>
      </c>
      <c r="AP77" s="36">
        <f aca="true" t="shared" si="90" ref="AP77:AP103">IF(OR((G77+H77)=0,(G77+H77)=0.5),0,IF((G77+H77)=1,0.5,1))</f>
        <v>0</v>
      </c>
      <c r="AQ77" s="36">
        <f aca="true" t="shared" si="91" ref="AQ77:AQ103">IF(OR((I77+J77)=0,(I77+J77)=0.5),0,IF((I77+J77)=1,0.5,1))</f>
        <v>1</v>
      </c>
      <c r="AR77" s="36">
        <f aca="true" t="shared" si="92" ref="AR77:AR103">IF(OR((K77+L77)=0,(K77+L77)=0.5),0,IF((K77+L77)=1,0.5,1))</f>
        <v>1</v>
      </c>
      <c r="AS77" s="36">
        <f aca="true" t="shared" si="93" ref="AS77:AS103">IF(OR((M77+N77)=0,(M77+N77)=0.5),0,IF((M77+N77)=1,0.5,1))</f>
        <v>0.5</v>
      </c>
      <c r="AT77" s="36">
        <f aca="true" t="shared" si="94" ref="AT77:AT103">IF(OR((O77+P77)=0,(O77+P77)=0.5),0,IF((O77+P77)=1,0.5,1))</f>
        <v>0.5</v>
      </c>
      <c r="AU77" s="36">
        <f aca="true" t="shared" si="95" ref="AU77:AU103">IF(OR((Q77+R77)=0,(Q77+R77)=0.5),0,IF((Q77+R77)=1,0.5,1))</f>
        <v>1</v>
      </c>
      <c r="AV77" s="36">
        <f aca="true" t="shared" si="96" ref="AV77:AV103">IF(OR((S77+T77)=0,(S77+T77)=0.5),0,IF((S77+T77)=1,0.5,1))</f>
        <v>1</v>
      </c>
      <c r="AW77" s="36">
        <f aca="true" t="shared" si="97" ref="AW77:AW103">IF(OR((U77+V77)=0,(U77+V77)=0.5),0,IF((U77+V77)=1,0.5,1))</f>
        <v>0.5</v>
      </c>
      <c r="AX77" s="36">
        <f aca="true" t="shared" si="98" ref="AX77:AX103">IF(OR((W77+X77)=0,(W77+X77)=0.5),0,IF((W77+X77)=1,0.5,1))</f>
        <v>1</v>
      </c>
      <c r="AY77" s="36">
        <f aca="true" t="shared" si="99" ref="AY77:AY102">IF(OR((Y77+Z77)=0,(Y77+Z77)=0.5),0,IF((Y77+Z77)=1,0.5,1))</f>
        <v>1</v>
      </c>
      <c r="AZ77" s="41">
        <v>2184</v>
      </c>
      <c r="BA77" s="36">
        <f>(IF(LARGE(AL77:AL88,1)=AL77,1,0)*1+IF(LARGE(AL77:AL88,2)=AL77,1,0)*2+IF(LARGE(AL77:AL88,3)=AL77,1,0)*3+IF(LARGE(AL77:AL88,4)=AL77,1,0)*4+IF(LARGE(AL77:AL88,5)=AL77,1,0)*5+IF(LARGE(AL77:AL88,6)=AL77,1,0)*6+IF(LARGE(AL77:AL88,7)=AL77,1,0)*7+IF(LARGE(AL77:AL88,8)=AL77,1,0)*8+IF(LARGE(AL77:AL88,9)=AL77,1,0)*9+IF(LARGE(AL77:AL88,10)=AL77,1,0)*10+IF(LARGE(AL77:AL88,11)=AL77,1,0)*11+IF(LARGE(AL77:AL88,12)=AL77,1,0)*12)</f>
        <v>2</v>
      </c>
      <c r="BB77" s="36">
        <f>(IF(LARGE(AL77:AL88,1)=AL77,1,0)*1+IF(LARGE(AL77:AL88,2)=AL77,1,0)*1+IF(LARGE(AL77:AL88,3)=AL77,1,0)*1+IF(LARGE(AL77:AL88,4)=AL77,1,0)*1+IF(LARGE(AL77:AL88,5)=AL77,1,0)*1+IF(LARGE(AL77:AL88,6)=AL77,1,0)*1+IF(LARGE(AL77:AL88,7)=AL77,1,0)*1+IF(LARGE(AL77:AL88,8)=AL77,1,0)*1+IF(LARGE(AL77:AL88,9)=AL77,1,0)*1+IF(LARGE(AL77:AL88,10)=AL77,1,0)*1+IF(LARGE(AL77:AL88,11)=AL77,1,0)*1+IF(LARGE(AL77:AL88,12)=AL77,1,0)*1)</f>
        <v>1</v>
      </c>
      <c r="BC77" s="36">
        <f aca="true" t="shared" si="100" ref="BC77:BC88">AF77+AD77/100+AE77/10000</f>
        <v>13.10035</v>
      </c>
      <c r="BD77" s="36">
        <f>(IF(LARGE(BC77:BC88,1)=BC77,1,0)*1+IF(LARGE(BC77:BC88,2)=BC77,1,0)*2+IF(LARGE(BC77:BC88,3)=BC77,1,0)*3+IF(LARGE(BC77:BC88,4)=BC77,1,0)*4+IF(LARGE(BC77:BC88,5)=BC77,1,0)*5+IF(LARGE(BC77:BC88,6)=BC77,1,0)*6+IF(LARGE(BC77:BC88,7)=BC77,1,0)*7+IF(LARGE(BC77:BC88,8)=BC77,1,0)*8+IF(LARGE(BC77:BC88,9)=BC77,1,0)*9+IF(LARGE(BC77:BC88,10)=BC77,1,0)*10+IF(LARGE(BC77:BC88,11)=BC77,1,0)*11+IF(LARGE(BC77:BC88,12)=BC77,1,0)*12)</f>
        <v>2</v>
      </c>
      <c r="BE77" s="36">
        <f>(IF(LARGE(BC77:BC88,1)=BC77,1,0)*1+IF(LARGE(BC77:BC88,2)=BC77,1,0)*1+IF(LARGE(BC77:BC88,3)=BC77,1,0)*1+IF(LARGE(BC77:BC88,4)=BC77,1,0)*1+IF(LARGE(BC77:BC88,5)=BC77,1,0)*1+IF(LARGE(BC77:BC88,6)=BC77,1,0)*1+IF(LARGE(BC77:BC88,7)=BC77,1,0)*1+IF(LARGE(BC77:BC88,8)=BC77,1,0)*1+IF(LARGE(BC77:BC88,9)=BC77,1,0)*1+IF(LARGE(BC77:BC88,10)=BC77,1,0)*1+IF(LARGE(BC77:BC88,11)=BC77,1,0)*1+IF(LARGE(BC77:BC88,12)=BC77,1,0)*1)</f>
        <v>1</v>
      </c>
      <c r="BF77" s="36">
        <f>SUM(AZ78:AZ88)/11-AZ77</f>
        <v>-157.4545454545455</v>
      </c>
      <c r="BG77" s="36">
        <f>22/(1+POWER(2,BF77/120))</f>
        <v>15.683721415332121</v>
      </c>
      <c r="BH77" s="36">
        <f>32*(11+AF77/2-BG77)</f>
        <v>58.12091470937213</v>
      </c>
    </row>
    <row r="78" spans="1:60" ht="12.75">
      <c r="A78">
        <v>2</v>
      </c>
      <c r="B78" t="s">
        <v>65</v>
      </c>
      <c r="C78" s="11">
        <v>0</v>
      </c>
      <c r="D78" s="12">
        <v>0</v>
      </c>
      <c r="E78" s="11" t="s">
        <v>88</v>
      </c>
      <c r="F78" s="12" t="s">
        <v>88</v>
      </c>
      <c r="G78" s="11">
        <v>0</v>
      </c>
      <c r="H78" s="12">
        <v>0</v>
      </c>
      <c r="I78" s="11">
        <v>0</v>
      </c>
      <c r="J78" s="12">
        <v>0</v>
      </c>
      <c r="K78" s="11">
        <v>1</v>
      </c>
      <c r="L78" s="12">
        <v>0</v>
      </c>
      <c r="M78" s="11">
        <v>0</v>
      </c>
      <c r="N78" s="12">
        <v>0</v>
      </c>
      <c r="O78" s="11">
        <v>0</v>
      </c>
      <c r="P78" s="12">
        <v>0</v>
      </c>
      <c r="Q78" s="11">
        <v>0</v>
      </c>
      <c r="R78" s="12">
        <v>0</v>
      </c>
      <c r="S78" s="13">
        <v>1</v>
      </c>
      <c r="T78" s="13">
        <v>1</v>
      </c>
      <c r="U78" s="11">
        <v>0</v>
      </c>
      <c r="V78" s="12">
        <v>0</v>
      </c>
      <c r="W78" s="13">
        <v>1</v>
      </c>
      <c r="X78" s="13">
        <v>1</v>
      </c>
      <c r="Y78" s="11">
        <v>0</v>
      </c>
      <c r="Z78" s="12">
        <v>0</v>
      </c>
      <c r="AA78">
        <f t="shared" si="83"/>
        <v>5</v>
      </c>
      <c r="AB78">
        <f>F89+E89</f>
        <v>17</v>
      </c>
      <c r="AC78">
        <f t="shared" si="84"/>
        <v>23</v>
      </c>
      <c r="AD78">
        <f t="shared" si="85"/>
        <v>2.5</v>
      </c>
      <c r="AE78">
        <f>(C78+D78)*AA77+(G78+H78)*AA79+(I78+J78)*AA80+(K78+L78)*AA81+(M78+N78)*AA82+(O78+P78)*AA83+(Q78+R78)*AA84+(S78+T78)*AA85+(U78+V78)*AA86+(W78+X78)*AA87+(Y78+Z78)*AA88</f>
        <v>13</v>
      </c>
      <c r="AF78" s="26">
        <f t="shared" si="86"/>
        <v>-12</v>
      </c>
      <c r="AG78" s="26">
        <f t="shared" si="87"/>
        <v>10</v>
      </c>
      <c r="AH78" s="26"/>
      <c r="AI78" s="26">
        <f t="shared" si="88"/>
        <v>10</v>
      </c>
      <c r="AJ78" s="26">
        <f aca="true" t="shared" si="101" ref="AJ78:AJ88">ROUND((AZ78+BH78),0)</f>
        <v>1841</v>
      </c>
      <c r="AK78" s="26">
        <v>2</v>
      </c>
      <c r="AL78">
        <f t="shared" si="81"/>
        <v>5.0263</v>
      </c>
      <c r="AN78">
        <f aca="true" t="shared" si="102" ref="AN78:AN103">IF(OR((C78+D78)=0,(C78+D78)=0.5),0,IF((C78+D78)=1,0.5,1))</f>
        <v>0</v>
      </c>
      <c r="AP78">
        <f t="shared" si="90"/>
        <v>0</v>
      </c>
      <c r="AQ78">
        <f t="shared" si="91"/>
        <v>0</v>
      </c>
      <c r="AR78">
        <f t="shared" si="92"/>
        <v>0.5</v>
      </c>
      <c r="AS78">
        <f t="shared" si="93"/>
        <v>0</v>
      </c>
      <c r="AT78">
        <f t="shared" si="94"/>
        <v>0</v>
      </c>
      <c r="AU78">
        <f t="shared" si="95"/>
        <v>0</v>
      </c>
      <c r="AV78">
        <f t="shared" si="96"/>
        <v>1</v>
      </c>
      <c r="AW78">
        <f t="shared" si="97"/>
        <v>0</v>
      </c>
      <c r="AX78">
        <f t="shared" si="98"/>
        <v>1</v>
      </c>
      <c r="AY78">
        <f t="shared" si="99"/>
        <v>0</v>
      </c>
      <c r="AZ78" s="34">
        <v>2162</v>
      </c>
      <c r="BA78">
        <f>(IF(LARGE(AL77:AL88,1)=AL78,1,0)*1+IF(LARGE(AL77:AL88,2)=AL78,1,0)*2+IF(LARGE(AL77:AL88,3)=AL78,1,0)*3+IF(LARGE(AL77:AL88,4)=AL78,1,0)*4+IF(LARGE(AL77:AL88,5)=AL78,1,0)*5+IF(LARGE(AL77:AL88,6)=AL78,1,0)*6+IF(LARGE(AL77:AL88,7)=AL78,1,0)*7+IF(LARGE(AL77:AL88,8)=AL78,1,0)*8+IF(LARGE(AL77:AL88,9)=AL78,1,0)*9+IF(LARGE(AL77:AL88,10)=AL78,1,0)*10+IF(LARGE(AL77:AL88,11)=AL78,1,0)*11+IF(LARGE(AL77:AL88,12)=AL78,1,0)*12)</f>
        <v>10</v>
      </c>
      <c r="BB78">
        <f>(IF(LARGE(AL77:AL88,1)=AL78,1,0)*1+IF(LARGE(AL77:AL88,2)=AL78,1,0)*1+IF(LARGE(AL77:AL88,3)=AL78,1,0)*1+IF(LARGE(AL77:AL88,4)=AL78,1,0)*1+IF(LARGE(AL77:AL88,5)=AL78,1,0)*1+IF(LARGE(AL77:AL88,6)=AL78,1,0)*1+IF(LARGE(AL77:AL88,7)=AL78,1,0)*1+IF(LARGE(AL77:AL88,8)=AL78,1,0)*1+IF(LARGE(AL77:AL88,9)=AL78,1,0)*1+IF(LARGE(AL77:AL88,10)=AL78,1,0)*1+IF(LARGE(AL77:AL88,11)=AL78,1,0)*1+IF(LARGE(AL77:AL88,12)=AL78,1,0)*1)</f>
        <v>1</v>
      </c>
      <c r="BC78">
        <f t="shared" si="100"/>
        <v>-11.9737</v>
      </c>
      <c r="BD78">
        <f>(IF(LARGE(BC77:BC88,1)=BC78,1,0)*1+IF(LARGE(BC77:BC88,2)=BC78,1,0)*2+IF(LARGE(BC77:BC88,3)=BC78,1,0)*3+IF(LARGE(BC77:BC88,4)=BC78,1,0)*4+IF(LARGE(BC77:BC88,5)=BC78,1,0)*5+IF(LARGE(BC77:BC88,6)=BC78,1,0)*6+IF(LARGE(BC77:BC88,7)=BC78,1,0)*7+IF(LARGE(BC77:BC88,8)=BC78,1,0)*8+IF(LARGE(BC77:BC88,9)=BC78,1,0)*9+IF(LARGE(BC77:BC88,10)=BC78,1,0)*10+IF(LARGE(BC77:BC88,11)=BC78,1,0)*11+IF(LARGE(BC77:BC88,12)=BC78,1,0)*12)</f>
        <v>10</v>
      </c>
      <c r="BE78">
        <f>(IF(LARGE(BC77:BC88,1)=BC78,1,0)*1+IF(LARGE(BC77:BC88,2)=BC78,1,0)*1+IF(LARGE(BC77:BC88,3)=BC78,1,0)*1+IF(LARGE(BC77:BC88,4)=BC78,1,0)*1+IF(LARGE(BC77:BC88,5)=BC78,1,0)*1+IF(LARGE(BC77:BC88,6)=BC78,1,0)*1+IF(LARGE(BC77:BC88,7)=BC78,1,0)*1+IF(LARGE(BC77:BC88,8)=BC78,1,0)*1+IF(LARGE(BC77:BC88,9)=BC78,1,0)*1+IF(LARGE(BC77:BC88,10)=BC78,1,0)*1+IF(LARGE(BC77:BC88,11)=BC78,1,0)*1+IF(LARGE(BC77:BC88,12)=BC78,1,0)*1)</f>
        <v>1</v>
      </c>
      <c r="BF78">
        <f>(SUM(AZ79:AZ88)+SUM(AZ77))/11-AZ78</f>
        <v>-133.4545454545455</v>
      </c>
      <c r="BG78">
        <f aca="true" t="shared" si="103" ref="BG78:BG88">22/(1+POWER(2,BF78/120))</f>
        <v>15.041569312246931</v>
      </c>
      <c r="BH78">
        <f aca="true" t="shared" si="104" ref="BH78:BH88">32*(11+AF78/2-BG78)</f>
        <v>-321.3302179919018</v>
      </c>
    </row>
    <row r="79" spans="1:60" s="36" customFormat="1" ht="12.75">
      <c r="A79" s="36">
        <v>3</v>
      </c>
      <c r="B79" s="36" t="s">
        <v>66</v>
      </c>
      <c r="C79" s="37">
        <v>0.5</v>
      </c>
      <c r="D79" s="38">
        <v>1</v>
      </c>
      <c r="E79" s="37">
        <v>1</v>
      </c>
      <c r="F79" s="38">
        <v>1</v>
      </c>
      <c r="G79" s="37" t="s">
        <v>88</v>
      </c>
      <c r="H79" s="38" t="s">
        <v>88</v>
      </c>
      <c r="I79" s="37">
        <v>1</v>
      </c>
      <c r="J79" s="38">
        <v>0.5</v>
      </c>
      <c r="K79" s="37">
        <v>1</v>
      </c>
      <c r="L79" s="38">
        <v>1</v>
      </c>
      <c r="M79" s="37">
        <v>1</v>
      </c>
      <c r="N79" s="38">
        <v>1</v>
      </c>
      <c r="O79" s="37">
        <v>1</v>
      </c>
      <c r="P79" s="38">
        <v>1</v>
      </c>
      <c r="Q79" s="37">
        <v>1</v>
      </c>
      <c r="R79" s="38">
        <v>1</v>
      </c>
      <c r="S79" s="39">
        <v>1</v>
      </c>
      <c r="T79" s="39">
        <v>1</v>
      </c>
      <c r="U79" s="37">
        <v>1</v>
      </c>
      <c r="V79" s="38">
        <v>1</v>
      </c>
      <c r="W79" s="39">
        <v>1</v>
      </c>
      <c r="X79" s="39">
        <v>1</v>
      </c>
      <c r="Y79" s="37">
        <v>1</v>
      </c>
      <c r="Z79" s="38">
        <v>1</v>
      </c>
      <c r="AA79" s="36">
        <f t="shared" si="83"/>
        <v>21</v>
      </c>
      <c r="AB79" s="36">
        <f>H89+G89</f>
        <v>1</v>
      </c>
      <c r="AC79" s="36">
        <f t="shared" si="84"/>
        <v>95</v>
      </c>
      <c r="AD79" s="36">
        <f t="shared" si="85"/>
        <v>11</v>
      </c>
      <c r="AE79" s="36">
        <f>(C79+D79)*AA77+(E79+F79)*AA78+(I79+J79)*AA80+(K79+L79)*AA81+(M79+N79)*AA82+(O79+P79)*AA83+(Q79+R79)*AA84+(S79+T79)*AA85+(U79+V79)*AA86+(W79+X79)*AA87+(Y79+Z79)*AA88</f>
        <v>207.5</v>
      </c>
      <c r="AF79" s="40">
        <f t="shared" si="86"/>
        <v>20</v>
      </c>
      <c r="AG79" s="40">
        <f t="shared" si="87"/>
        <v>1</v>
      </c>
      <c r="AH79" s="40"/>
      <c r="AI79" s="40">
        <f t="shared" si="88"/>
        <v>1</v>
      </c>
      <c r="AJ79" s="40">
        <f t="shared" si="101"/>
        <v>2352</v>
      </c>
      <c r="AK79" s="40">
        <v>2</v>
      </c>
      <c r="AL79" s="36">
        <f t="shared" si="81"/>
        <v>21.13075</v>
      </c>
      <c r="AN79" s="36">
        <f t="shared" si="102"/>
        <v>1</v>
      </c>
      <c r="AO79" s="36">
        <f t="shared" si="89"/>
        <v>1</v>
      </c>
      <c r="AQ79" s="36">
        <f t="shared" si="91"/>
        <v>1</v>
      </c>
      <c r="AR79" s="36">
        <f t="shared" si="92"/>
        <v>1</v>
      </c>
      <c r="AS79" s="36">
        <f t="shared" si="93"/>
        <v>1</v>
      </c>
      <c r="AT79" s="36">
        <f t="shared" si="94"/>
        <v>1</v>
      </c>
      <c r="AU79" s="36">
        <f t="shared" si="95"/>
        <v>1</v>
      </c>
      <c r="AV79" s="36">
        <f t="shared" si="96"/>
        <v>1</v>
      </c>
      <c r="AW79" s="36">
        <f t="shared" si="97"/>
        <v>1</v>
      </c>
      <c r="AX79" s="36">
        <f t="shared" si="98"/>
        <v>1</v>
      </c>
      <c r="AY79" s="36">
        <f t="shared" si="99"/>
        <v>1</v>
      </c>
      <c r="AZ79" s="41">
        <v>2138</v>
      </c>
      <c r="BA79" s="36">
        <f>(IF(LARGE(AL77:AL88,1)=AL79,1,0)*1+IF(LARGE(AL77:AL88,2)=AL79,1,0)*2+IF(LARGE(AL77:AL88,3)=AL79,1,0)*3+IF(LARGE(AL77:AL88,4)=AL79,1,0)*4+IF(LARGE(AL77:AL88,5)=AL79,1,0)*5+IF(LARGE(AL77:AL88,6)=AL79,1,0)*6+IF(LARGE(AL77:AL88,7)=AL79,1,0)*7+IF(LARGE(AL77:AL88,8)=AL79,1,0)*8+IF(LARGE(AL77:AL88,9)=AL79,1,0)*9+IF(LARGE(AL77:AL88,10)=AL79,1,0)*10+IF(LARGE(AL77:AL88,11)=AL79,1,0)*11+IF(LARGE(AL77:AL88,12)=AL79,1,0)*12)</f>
        <v>1</v>
      </c>
      <c r="BB79" s="36">
        <f>(IF(LARGE(AL77:AL88,1)=AL79,1,0)*1+IF(LARGE(AL77:AL88,2)=AL79,1,0)*1+IF(LARGE(AL77:AL88,3)=AL79,1,0)*1+IF(LARGE(AL77:AL88,4)=AL79,1,0)*1+IF(LARGE(AL77:AL88,5)=AL79,1,0)*1+IF(LARGE(AL77:AL88,6)=AL79,1,0)*1+IF(LARGE(AL77:AL88,7)=AL79,1,0)*1+IF(LARGE(AL77:AL88,8)=AL79,1,0)*1+IF(LARGE(AL77:AL88,9)=AL79,1,0)*1+IF(LARGE(AL77:AL88,10)=AL79,1,0)*1+IF(LARGE(AL77:AL88,11)=AL79,1,0)*1+IF(LARGE(AL77:AL88,12)=AL79,1,0)*1)</f>
        <v>1</v>
      </c>
      <c r="BC79" s="36">
        <f t="shared" si="100"/>
        <v>20.13075</v>
      </c>
      <c r="BD79" s="36">
        <f>(IF(LARGE(BC77:BC88,1)=BC79,1,0)*1+IF(LARGE(BC77:BC88,2)=BC79,1,0)*2+IF(LARGE(BC77:BC88,3)=BC79,1,0)*3+IF(LARGE(BC77:BC88,4)=BC79,1,0)*4+IF(LARGE(BC77:BC88,5)=BC79,1,0)*5+IF(LARGE(BC77:BC88,6)=BC79,1,0)*6+IF(LARGE(BC77:BC88,7)=BC79,1,0)*7+IF(LARGE(BC77:BC88,8)=BC79,1,0)*8+IF(LARGE(BC77:BC88,9)=BC79,1,0)*9+IF(LARGE(BC77:BC88,10)=BC79,1,0)*10+IF(LARGE(BC77:BC88,11)=BC79,1,0)*11+IF(LARGE(BC77:BC88,12)=BC79,1,0)*12)</f>
        <v>1</v>
      </c>
      <c r="BE79" s="36">
        <f>(IF(LARGE(BC77:BC88,1)=BC79,1,0)*1+IF(LARGE(BC77:BC88,2)=BC79,1,0)*1+IF(LARGE(BC77:BC88,3)=BC79,1,0)*1+IF(LARGE(BC77:BC88,4)=BC79,1,0)*1+IF(LARGE(BC77:BC88,5)=BC79,1,0)*1+IF(LARGE(BC77:BC88,6)=BC79,1,0)*1+IF(LARGE(BC77:BC88,7)=BC79,1,0)*1+IF(LARGE(BC77:BC88,8)=BC79,1,0)*1+IF(LARGE(BC77:BC88,9)=BC79,1,0)*1+IF(LARGE(BC77:BC88,10)=BC79,1,0)*1+IF(LARGE(BC77:BC88,11)=BC79,1,0)*1+IF(LARGE(BC77:BC88,12)=BC79,1,0)*1)</f>
        <v>1</v>
      </c>
      <c r="BF79" s="36">
        <f>(SUM(AZ80:AZ88)+SUM(AZ77:AZ78))/11-AZ79</f>
        <v>-107.27272727272725</v>
      </c>
      <c r="BG79" s="36">
        <f t="shared" si="103"/>
        <v>14.302964508786058</v>
      </c>
      <c r="BH79" s="36">
        <f t="shared" si="104"/>
        <v>214.30513571884615</v>
      </c>
    </row>
    <row r="80" spans="1:60" ht="12.75">
      <c r="A80">
        <v>4</v>
      </c>
      <c r="B80" t="s">
        <v>67</v>
      </c>
      <c r="C80" s="11">
        <v>0</v>
      </c>
      <c r="D80" s="12">
        <v>0</v>
      </c>
      <c r="E80" s="11">
        <v>1</v>
      </c>
      <c r="F80" s="12">
        <v>1</v>
      </c>
      <c r="G80" s="11">
        <v>0.5</v>
      </c>
      <c r="H80" s="12">
        <v>0</v>
      </c>
      <c r="I80" s="11" t="s">
        <v>88</v>
      </c>
      <c r="J80" s="12" t="s">
        <v>88</v>
      </c>
      <c r="K80" s="11">
        <v>1</v>
      </c>
      <c r="L80" s="12">
        <v>1</v>
      </c>
      <c r="M80" s="11">
        <v>1</v>
      </c>
      <c r="N80" s="12">
        <v>0</v>
      </c>
      <c r="O80" s="11">
        <v>0</v>
      </c>
      <c r="P80" s="12">
        <v>0</v>
      </c>
      <c r="Q80" s="11">
        <v>0</v>
      </c>
      <c r="R80" s="12">
        <v>0</v>
      </c>
      <c r="S80" s="13">
        <v>1</v>
      </c>
      <c r="T80" s="13">
        <v>1</v>
      </c>
      <c r="U80" s="11">
        <v>1</v>
      </c>
      <c r="V80" s="12">
        <v>0</v>
      </c>
      <c r="W80" s="13">
        <v>1</v>
      </c>
      <c r="X80" s="13">
        <v>1</v>
      </c>
      <c r="Y80" s="11">
        <v>1</v>
      </c>
      <c r="Z80" s="12"/>
      <c r="AA80">
        <f t="shared" si="83"/>
        <v>11.5</v>
      </c>
      <c r="AB80">
        <f>J89+I89</f>
        <v>10.5</v>
      </c>
      <c r="AC80">
        <f t="shared" si="84"/>
        <v>52</v>
      </c>
      <c r="AD80">
        <f t="shared" si="85"/>
        <v>5.5</v>
      </c>
      <c r="AE80">
        <f>(C80+D80)*AA77+(E80+F80)*AA78+(G80+H80)*AA79+(K80+L80)*AA81+(M80+N80)*AA82+(O80+P80)*AA83+(Q80+R80)*AA84+(S80+T80)*AA85+(U80+V80)*AA86+(W80+X80)*AA87+(Y80+Z80)*AA88</f>
        <v>74.5</v>
      </c>
      <c r="AF80" s="26">
        <f t="shared" si="86"/>
        <v>1</v>
      </c>
      <c r="AG80" s="26">
        <f t="shared" si="87"/>
        <v>7</v>
      </c>
      <c r="AH80" s="26"/>
      <c r="AI80" s="26">
        <f t="shared" si="88"/>
        <v>7</v>
      </c>
      <c r="AJ80" s="26">
        <f t="shared" si="101"/>
        <v>2049</v>
      </c>
      <c r="AK80" s="26">
        <v>2</v>
      </c>
      <c r="AL80">
        <f t="shared" si="81"/>
        <v>11.56245</v>
      </c>
      <c r="AN80">
        <f t="shared" si="102"/>
        <v>0</v>
      </c>
      <c r="AO80">
        <f t="shared" si="89"/>
        <v>1</v>
      </c>
      <c r="AP80">
        <f t="shared" si="90"/>
        <v>0</v>
      </c>
      <c r="AR80">
        <f t="shared" si="92"/>
        <v>1</v>
      </c>
      <c r="AS80">
        <f t="shared" si="93"/>
        <v>0.5</v>
      </c>
      <c r="AT80">
        <f t="shared" si="94"/>
        <v>0</v>
      </c>
      <c r="AU80">
        <f t="shared" si="95"/>
        <v>0</v>
      </c>
      <c r="AV80">
        <f t="shared" si="96"/>
        <v>1</v>
      </c>
      <c r="AW80">
        <f t="shared" si="97"/>
        <v>0.5</v>
      </c>
      <c r="AX80">
        <f t="shared" si="98"/>
        <v>1</v>
      </c>
      <c r="AY80">
        <f t="shared" si="99"/>
        <v>0.5</v>
      </c>
      <c r="AZ80" s="34">
        <v>2120</v>
      </c>
      <c r="BA80">
        <f>(IF(LARGE(AL77:AL88,1)=AL80,1,0)*1+IF(LARGE(AL77:AL88,2)=AL80,1,0)*2+IF(LARGE(AL77:AL88,3)=AL80,1,0)*3+IF(LARGE(AL77:AL88,4)=AL80,1,0)*4+IF(LARGE(AL77:AL88,5)=AL80,1,0)*5+IF(LARGE(AL77:AL88,6)=AL80,1,0)*6+IF(LARGE(AL77:AL88,7)=AL80,1,0)*7+IF(LARGE(AL77:AL88,8)=AL80,1,0)*8+IF(LARGE(AL77:AL88,9)=AL80,1,0)*9+IF(LARGE(AL77:AL88,10)=AL80,1,0)*10+IF(LARGE(AL77:AL88,11)=AL80,1,0)*11+IF(LARGE(AL77:AL88,12)=AL80,1,0)*12)</f>
        <v>7</v>
      </c>
      <c r="BB80">
        <f>(IF(LARGE(AL77:AL88,1)=AL80,1,0)*1+IF(LARGE(AL77:AL88,2)=AL80,1,0)*1+IF(LARGE(AL77:AL88,3)=AL80,1,0)*1+IF(LARGE(AL77:AL88,4)=AL80,1,0)*1+IF(LARGE(AL77:AL88,5)=AL80,1,0)*1+IF(LARGE(AL77:AL88,6)=AL80,1,0)*1+IF(LARGE(AL77:AL88,7)=AL80,1,0)*1+IF(LARGE(AL77:AL88,8)=AL80,1,0)*1+IF(LARGE(AL77:AL88,9)=AL80,1,0)*1+IF(LARGE(AL77:AL88,10)=AL80,1,0)*1+IF(LARGE(AL77:AL88,11)=AL80,1,0)*1+IF(LARGE(AL77:AL88,12)=AL80,1,0)*1)</f>
        <v>1</v>
      </c>
      <c r="BC80">
        <f t="shared" si="100"/>
        <v>1.06245</v>
      </c>
      <c r="BD80">
        <f>(IF(LARGE(BC77:BC88,1)=BC80,1,0)*1+IF(LARGE(BC77:BC88,2)=BC80,1,0)*2+IF(LARGE(BC77:BC88,3)=BC80,1,0)*3+IF(LARGE(BC77:BC88,4)=BC80,1,0)*4+IF(LARGE(BC77:BC88,5)=BC80,1,0)*5+IF(LARGE(BC77:BC88,6)=BC80,1,0)*6+IF(LARGE(BC77:BC88,7)=BC80,1,0)*7+IF(LARGE(BC77:BC88,8)=BC80,1,0)*8+IF(LARGE(BC77:BC88,9)=BC80,1,0)*9+IF(LARGE(BC77:BC88,10)=BC80,1,0)*10+IF(LARGE(BC77:BC88,11)=BC80,1,0)*11+IF(LARGE(BC77:BC88,12)=BC80,1,0)*12)</f>
        <v>7</v>
      </c>
      <c r="BE80">
        <f>(IF(LARGE(BC77:BC88,1)=BC80,1,0)*1+IF(LARGE(BC77:BC88,2)=BC80,1,0)*1+IF(LARGE(BC77:BC88,3)=BC80,1,0)*1+IF(LARGE(BC77:BC88,4)=BC80,1,0)*1+IF(LARGE(BC77:BC88,5)=BC80,1,0)*1+IF(LARGE(BC77:BC88,6)=BC80,1,0)*1+IF(LARGE(BC77:BC88,7)=BC80,1,0)*1+IF(LARGE(BC77:BC88,8)=BC80,1,0)*1+IF(LARGE(BC77:BC88,9)=BC80,1,0)*1+IF(LARGE(BC77:BC88,10)=BC80,1,0)*1+IF(LARGE(BC77:BC88,11)=BC80,1,0)*1+IF(LARGE(BC77:BC88,12)=BC80,1,0)*1)</f>
        <v>1</v>
      </c>
      <c r="BF80">
        <f>(SUM(AZ81:AZ88)+SUM(AZ77:AZ79))/11-AZ80</f>
        <v>-87.63636363636374</v>
      </c>
      <c r="BG80">
        <f t="shared" si="103"/>
        <v>13.726174017640352</v>
      </c>
      <c r="BH80">
        <f t="shared" si="104"/>
        <v>-71.23756856449126</v>
      </c>
    </row>
    <row r="81" spans="1:60" ht="12.75">
      <c r="A81">
        <v>5</v>
      </c>
      <c r="B81" t="s">
        <v>68</v>
      </c>
      <c r="C81" s="11">
        <v>0</v>
      </c>
      <c r="D81" s="12">
        <v>0</v>
      </c>
      <c r="E81" s="11">
        <v>1</v>
      </c>
      <c r="F81" s="12">
        <v>0</v>
      </c>
      <c r="G81" s="11">
        <v>0</v>
      </c>
      <c r="H81" s="12">
        <v>0</v>
      </c>
      <c r="I81" s="11">
        <v>0</v>
      </c>
      <c r="J81" s="12">
        <v>0</v>
      </c>
      <c r="K81" s="11" t="s">
        <v>88</v>
      </c>
      <c r="L81" s="12" t="s">
        <v>88</v>
      </c>
      <c r="M81" s="11">
        <v>0</v>
      </c>
      <c r="N81" s="12">
        <v>0</v>
      </c>
      <c r="O81" s="11">
        <v>0</v>
      </c>
      <c r="P81" s="12">
        <v>0</v>
      </c>
      <c r="Q81" s="11">
        <v>0</v>
      </c>
      <c r="R81" s="12">
        <v>0</v>
      </c>
      <c r="S81" s="13">
        <v>1</v>
      </c>
      <c r="T81" s="13">
        <v>1</v>
      </c>
      <c r="U81" s="11">
        <v>0</v>
      </c>
      <c r="V81" s="12">
        <v>0</v>
      </c>
      <c r="W81" s="13">
        <v>0</v>
      </c>
      <c r="X81" s="13">
        <v>0</v>
      </c>
      <c r="Y81" s="11">
        <v>0</v>
      </c>
      <c r="Z81" s="12">
        <v>0</v>
      </c>
      <c r="AA81">
        <f t="shared" si="83"/>
        <v>3</v>
      </c>
      <c r="AB81">
        <f>L89+K89</f>
        <v>19</v>
      </c>
      <c r="AC81">
        <f t="shared" si="84"/>
        <v>14</v>
      </c>
      <c r="AD81">
        <f t="shared" si="85"/>
        <v>1.5</v>
      </c>
      <c r="AE81">
        <f>(C81+D81)*AA77+(E81+F81)*AA78+(G81+H81)*AA79+(I81+J81)*AA80+(M81+N81)*AA82+(O81+P81)*AA83+(Q81+R81)*AA84+(S81+T81)*AA85+(U81+V81)*AA86+(W81+X81)*AA87+(Y81+Z81)*AA88</f>
        <v>5</v>
      </c>
      <c r="AF81" s="26">
        <f t="shared" si="86"/>
        <v>-16</v>
      </c>
      <c r="AG81" s="26">
        <f t="shared" si="87"/>
        <v>11</v>
      </c>
      <c r="AH81" s="26"/>
      <c r="AI81" s="26">
        <f t="shared" si="88"/>
        <v>11</v>
      </c>
      <c r="AJ81" s="26">
        <f t="shared" si="101"/>
        <v>1778</v>
      </c>
      <c r="AK81" s="26">
        <v>2</v>
      </c>
      <c r="AL81">
        <f t="shared" si="81"/>
        <v>3.0155000000000003</v>
      </c>
      <c r="AN81">
        <f t="shared" si="102"/>
        <v>0</v>
      </c>
      <c r="AO81">
        <f t="shared" si="89"/>
        <v>0.5</v>
      </c>
      <c r="AP81">
        <f t="shared" si="90"/>
        <v>0</v>
      </c>
      <c r="AQ81">
        <f t="shared" si="91"/>
        <v>0</v>
      </c>
      <c r="AS81">
        <f t="shared" si="93"/>
        <v>0</v>
      </c>
      <c r="AT81">
        <f t="shared" si="94"/>
        <v>0</v>
      </c>
      <c r="AU81">
        <f t="shared" si="95"/>
        <v>0</v>
      </c>
      <c r="AV81">
        <f t="shared" si="96"/>
        <v>1</v>
      </c>
      <c r="AW81">
        <f t="shared" si="97"/>
        <v>0</v>
      </c>
      <c r="AX81">
        <f t="shared" si="98"/>
        <v>0</v>
      </c>
      <c r="AY81">
        <f t="shared" si="99"/>
        <v>0</v>
      </c>
      <c r="AZ81" s="34">
        <v>2094</v>
      </c>
      <c r="BA81">
        <f>(IF(LARGE(AL77:AL88,1)=AL81,1,0)*1+IF(LARGE(AL77:AL88,2)=AL81,1,0)*2+IF(LARGE(AL77:AL88,3)=AL81,1,0)*3+IF(LARGE(AL77:AL88,4)=AL81,1,0)*4+IF(LARGE(AL77:AL88,5)=AL81,1,0)*5+IF(LARGE(AL77:AL88,6)=AL81,1,0)*6+IF(LARGE(AL77:AL88,7)=AL81,1,0)*7+IF(LARGE(AL77:AL88,8)=AL81,1,0)*8+IF(LARGE(AL77:AL88,9)=AL81,1,0)*9+IF(LARGE(AL77:AL88,10)=AL81,1,0)*10+IF(LARGE(AL77:AL88,11)=AL81,1,0)*11+IF(LARGE(AL77:AL88,12)=AL81,1,0)*12)</f>
        <v>11</v>
      </c>
      <c r="BB81">
        <f>(IF(LARGE(AL77:AL88,1)=AL81,1,0)*1+IF(LARGE(AL77:AL88,2)=AL81,1,0)*1+IF(LARGE(AL77:AL88,3)=AL81,1,0)*1+IF(LARGE(AL77:AL88,4)=AL81,1,0)*1+IF(LARGE(AL77:AL88,5)=AL81,1,0)*1+IF(LARGE(AL77:AL88,6)=AL81,1,0)*1+IF(LARGE(AL77:AL88,7)=AL81,1,0)*1+IF(LARGE(AL77:AL88,8)=AL81,1,0)*1+IF(LARGE(AL77:AL88,9)=AL81,1,0)*1+IF(LARGE(AL77:AL88,10)=AL81,1,0)*1+IF(LARGE(AL77:AL88,11)=AL81,1,0)*1+IF(LARGE(AL77:AL88,12)=AL81,1,0)*1)</f>
        <v>1</v>
      </c>
      <c r="BC81">
        <f t="shared" si="100"/>
        <v>-15.984499999999999</v>
      </c>
      <c r="BD81">
        <f>(IF(LARGE(BC77:BC88,1)=BC81,1,0)*1+IF(LARGE(BC77:BC88,2)=BC81,1,0)*2+IF(LARGE(BC77:BC88,3)=BC81,1,0)*3+IF(LARGE(BC77:BC88,4)=BC81,1,0)*4+IF(LARGE(BC77:BC88,5)=BC81,1,0)*5+IF(LARGE(BC77:BC88,6)=BC81,1,0)*6+IF(LARGE(BC77:BC88,7)=BC81,1,0)*7+IF(LARGE(BC77:BC88,8)=BC81,1,0)*8+IF(LARGE(BC77:BC88,9)=BC81,1,0)*9+IF(LARGE(BC77:BC88,10)=BC81,1,0)*10+IF(LARGE(BC77:BC88,11)=BC81,1,0)*11+IF(LARGE(BC77:BC88,12)=BC81,1,0)*12)</f>
        <v>11</v>
      </c>
      <c r="BE81">
        <f>(IF(LARGE(BC77:BC88,1)=BC81,1,0)*1+IF(LARGE(BC77:BC88,2)=BC81,1,0)*1+IF(LARGE(BC77:BC88,3)=BC81,1,0)*1+IF(LARGE(BC77:BC88,4)=BC81,1,0)*1+IF(LARGE(BC77:BC88,5)=BC81,1,0)*1+IF(LARGE(BC77:BC88,6)=BC81,1,0)*1+IF(LARGE(BC77:BC88,7)=BC81,1,0)*1+IF(LARGE(BC77:BC88,8)=BC81,1,0)*1+IF(LARGE(BC77:BC88,9)=BC81,1,0)*1+IF(LARGE(BC77:BC88,10)=BC81,1,0)*1+IF(LARGE(BC77:BC88,11)=BC81,1,0)*1+IF(LARGE(BC77:BC88,12)=BC81,1,0)*1)</f>
        <v>1</v>
      </c>
      <c r="BF81">
        <f>(SUM(AZ82:AZ88)+SUM(AZ77:AZ80))/11-AZ81</f>
        <v>-59.27272727272725</v>
      </c>
      <c r="BG81">
        <f t="shared" si="103"/>
        <v>12.864868815366293</v>
      </c>
      <c r="BH81">
        <f t="shared" si="104"/>
        <v>-315.6758020917214</v>
      </c>
    </row>
    <row r="82" spans="1:60" ht="12.75">
      <c r="A82">
        <v>6</v>
      </c>
      <c r="B82" t="s">
        <v>69</v>
      </c>
      <c r="C82" s="11">
        <v>0</v>
      </c>
      <c r="D82" s="12">
        <v>1</v>
      </c>
      <c r="E82" s="11">
        <v>1</v>
      </c>
      <c r="F82" s="12">
        <v>1</v>
      </c>
      <c r="G82" s="11">
        <v>0</v>
      </c>
      <c r="H82" s="12">
        <v>0</v>
      </c>
      <c r="I82" s="11">
        <v>1</v>
      </c>
      <c r="J82" s="12">
        <v>0</v>
      </c>
      <c r="K82" s="11">
        <v>1</v>
      </c>
      <c r="L82" s="12">
        <v>1</v>
      </c>
      <c r="M82" s="11" t="s">
        <v>88</v>
      </c>
      <c r="N82" s="12" t="s">
        <v>88</v>
      </c>
      <c r="O82" s="11">
        <v>0</v>
      </c>
      <c r="P82" s="12">
        <v>1</v>
      </c>
      <c r="Q82" s="11">
        <v>0</v>
      </c>
      <c r="R82" s="12">
        <v>0</v>
      </c>
      <c r="S82" s="13">
        <v>1</v>
      </c>
      <c r="T82" s="13">
        <v>1</v>
      </c>
      <c r="U82" s="11">
        <v>0</v>
      </c>
      <c r="V82" s="12">
        <v>0</v>
      </c>
      <c r="W82" s="13">
        <v>1</v>
      </c>
      <c r="X82" s="13">
        <v>1</v>
      </c>
      <c r="Y82" s="11">
        <v>1</v>
      </c>
      <c r="Z82" s="12">
        <v>1</v>
      </c>
      <c r="AA82">
        <f t="shared" si="83"/>
        <v>13</v>
      </c>
      <c r="AB82">
        <f>N89+M89</f>
        <v>9</v>
      </c>
      <c r="AC82">
        <f t="shared" si="84"/>
        <v>59</v>
      </c>
      <c r="AD82">
        <f t="shared" si="85"/>
        <v>6.5</v>
      </c>
      <c r="AE82">
        <f>(C82+D82)*AA77+(E82+F82)*AA78+(G82+H82)*AA79+(I82+J82)*AA80+(K82+L82)*AA81+(O82+P82)*AA83+(Q82+R82)*AA84+(S82+T82)*AA85+(U82+V82)*AA86+(W82+X82)*AA87+(Y82+Z82)*AA88</f>
        <v>85</v>
      </c>
      <c r="AF82" s="26">
        <f t="shared" si="86"/>
        <v>4</v>
      </c>
      <c r="AG82" s="26">
        <f t="shared" si="87"/>
        <v>6</v>
      </c>
      <c r="AH82" s="26"/>
      <c r="AI82" s="26">
        <f t="shared" si="88"/>
        <v>6</v>
      </c>
      <c r="AJ82" s="26">
        <f t="shared" si="101"/>
        <v>2100</v>
      </c>
      <c r="AK82" s="26">
        <v>2</v>
      </c>
      <c r="AL82">
        <f t="shared" si="81"/>
        <v>13.0735</v>
      </c>
      <c r="AN82">
        <f t="shared" si="102"/>
        <v>0.5</v>
      </c>
      <c r="AO82">
        <f t="shared" si="89"/>
        <v>1</v>
      </c>
      <c r="AP82">
        <f t="shared" si="90"/>
        <v>0</v>
      </c>
      <c r="AQ82">
        <f t="shared" si="91"/>
        <v>0.5</v>
      </c>
      <c r="AR82">
        <f t="shared" si="92"/>
        <v>1</v>
      </c>
      <c r="AT82">
        <f t="shared" si="94"/>
        <v>0.5</v>
      </c>
      <c r="AU82">
        <f t="shared" si="95"/>
        <v>0</v>
      </c>
      <c r="AV82">
        <f t="shared" si="96"/>
        <v>1</v>
      </c>
      <c r="AW82">
        <f t="shared" si="97"/>
        <v>0</v>
      </c>
      <c r="AX82">
        <f t="shared" si="98"/>
        <v>1</v>
      </c>
      <c r="AY82">
        <f t="shared" si="99"/>
        <v>1</v>
      </c>
      <c r="AZ82" s="34">
        <v>2074</v>
      </c>
      <c r="BA82">
        <f>(IF(LARGE(AL77:AL88,1)=AL82,1,0)*1+IF(LARGE(AL77:AL88,2)=AL82,1,0)*2+IF(LARGE(AL77:AL88,3)=AL82,1,0)*3+IF(LARGE(AL77:AL88,4)=AL82,1,0)*4+IF(LARGE(AL77:AL88,5)=AL82,1,0)*5+IF(LARGE(AL77:AL88,6)=AL82,1,0)*6+IF(LARGE(AL77:AL88,7)=AL82,1,0)*7+IF(LARGE(AL77:AL88,8)=AL82,1,0)*8+IF(LARGE(AL77:AL88,9)=AL82,1,0)*9+IF(LARGE(AL77:AL88,10)=AL82,1,0)*10+IF(LARGE(AL77:AL88,11)=AL82,1,0)*11+IF(LARGE(AL77:AL88,12)=AL82,1,0)*12)</f>
        <v>6</v>
      </c>
      <c r="BB82">
        <f>(IF(LARGE(AL77:AL88,1)=AL82,1,0)*1+IF(LARGE(AL77:AL88,2)=AL82,1,0)*1+IF(LARGE(AL77:AL88,3)=AL82,1,0)*1+IF(LARGE(AL77:AL88,4)=AL82,1,0)*1+IF(LARGE(AL77:AL88,5)=AL82,1,0)*1+IF(LARGE(AL77:AL88,6)=AL82,1,0)*1+IF(LARGE(AL77:AL88,7)=AL82,1,0)*1+IF(LARGE(AL77:AL88,8)=AL82,1,0)*1+IF(LARGE(AL77:AL88,9)=AL82,1,0)*1+IF(LARGE(AL77:AL88,10)=AL82,1,0)*1+IF(LARGE(AL77:AL88,11)=AL82,1,0)*1+IF(LARGE(AL77:AL88,12)=AL82,1,0)*1)</f>
        <v>1</v>
      </c>
      <c r="BC82">
        <f t="shared" si="100"/>
        <v>4.0735</v>
      </c>
      <c r="BD82">
        <f>(IF(LARGE(BC77:BC88,1)=BC82,1,0)*1+IF(LARGE(BC77:BC88,2)=BC82,1,0)*2+IF(LARGE(BC77:BC88,3)=BC82,1,0)*3+IF(LARGE(BC77:BC88,4)=BC82,1,0)*4+IF(LARGE(BC77:BC88,5)=BC82,1,0)*5+IF(LARGE(BC77:BC88,6)=BC82,1,0)*6+IF(LARGE(BC77:BC88,7)=BC82,1,0)*7+IF(LARGE(BC77:BC88,8)=BC82,1,0)*8+IF(LARGE(BC77:BC88,9)=BC82,1,0)*9+IF(LARGE(BC77:BC88,10)=BC82,1,0)*10+IF(LARGE(BC77:BC88,11)=BC82,1,0)*11+IF(LARGE(BC77:BC88,12)=BC82,1,0)*12)</f>
        <v>6</v>
      </c>
      <c r="BE82">
        <f>(IF(LARGE(BC77:BC88,1)=BC82,1,0)*1+IF(LARGE(BC77:BC88,2)=BC82,1,0)*1+IF(LARGE(BC77:BC88,3)=BC82,1,0)*1+IF(LARGE(BC77:BC88,4)=BC82,1,0)*1+IF(LARGE(BC77:BC88,5)=BC82,1,0)*1+IF(LARGE(BC77:BC88,6)=BC82,1,0)*1+IF(LARGE(BC77:BC88,7)=BC82,1,0)*1+IF(LARGE(BC77:BC88,8)=BC82,1,0)*1+IF(LARGE(BC77:BC88,9)=BC82,1,0)*1+IF(LARGE(BC77:BC88,10)=BC82,1,0)*1+IF(LARGE(BC77:BC88,11)=BC82,1,0)*1+IF(LARGE(BC77:BC88,12)=BC82,1,0)*1)</f>
        <v>1</v>
      </c>
      <c r="BF82">
        <f>(SUM(AZ83:AZ88)+SUM(AZ77:AZ81))/11-AZ82</f>
        <v>-37.454545454545496</v>
      </c>
      <c r="BG82">
        <f t="shared" si="103"/>
        <v>12.185283108640302</v>
      </c>
      <c r="BH82">
        <f t="shared" si="104"/>
        <v>26.07094052351033</v>
      </c>
    </row>
    <row r="83" spans="1:60" ht="12.75">
      <c r="A83">
        <v>7</v>
      </c>
      <c r="B83" t="s">
        <v>70</v>
      </c>
      <c r="C83" s="11">
        <v>0</v>
      </c>
      <c r="D83" s="12">
        <v>1</v>
      </c>
      <c r="E83" s="11">
        <v>1</v>
      </c>
      <c r="F83" s="12">
        <v>1</v>
      </c>
      <c r="G83" s="11">
        <v>0</v>
      </c>
      <c r="H83" s="12">
        <v>0</v>
      </c>
      <c r="I83" s="11">
        <v>1</v>
      </c>
      <c r="J83" s="12">
        <v>1</v>
      </c>
      <c r="K83" s="11">
        <v>1</v>
      </c>
      <c r="L83" s="12">
        <v>1</v>
      </c>
      <c r="M83" s="11">
        <v>0</v>
      </c>
      <c r="N83" s="12">
        <v>1</v>
      </c>
      <c r="O83" s="11" t="s">
        <v>88</v>
      </c>
      <c r="P83" s="12" t="s">
        <v>88</v>
      </c>
      <c r="Q83" s="11">
        <v>0</v>
      </c>
      <c r="R83" s="12">
        <v>0</v>
      </c>
      <c r="S83" s="13">
        <v>1</v>
      </c>
      <c r="T83" s="13">
        <v>1</v>
      </c>
      <c r="U83" s="11">
        <v>0</v>
      </c>
      <c r="V83" s="12">
        <v>0</v>
      </c>
      <c r="W83" s="13">
        <v>1</v>
      </c>
      <c r="X83" s="13">
        <v>1</v>
      </c>
      <c r="Y83" s="11">
        <v>1</v>
      </c>
      <c r="Z83" s="12">
        <v>1</v>
      </c>
      <c r="AA83">
        <f t="shared" si="83"/>
        <v>14</v>
      </c>
      <c r="AB83">
        <f>P89+O89</f>
        <v>8</v>
      </c>
      <c r="AC83">
        <f t="shared" si="84"/>
        <v>64</v>
      </c>
      <c r="AD83">
        <f t="shared" si="85"/>
        <v>7</v>
      </c>
      <c r="AE83">
        <f>(C83+D83)*AA77+(E83+F83)*AA78+(G83+H83)*AA79+(I83+J83)*AA80+(K83+L83)*AA81+(M83+N83)*AA82+(Q83+R83)*AA84+(S83+T83)*AA85+(U83+V83)*AA86+(W83+X83)*AA87+(Y83+Z83)*AA88</f>
        <v>95.5</v>
      </c>
      <c r="AF83" s="26">
        <f t="shared" si="86"/>
        <v>6</v>
      </c>
      <c r="AG83" s="26">
        <f t="shared" si="87"/>
        <v>5</v>
      </c>
      <c r="AH83" s="26"/>
      <c r="AI83" s="26">
        <f t="shared" si="88"/>
        <v>5</v>
      </c>
      <c r="AJ83" s="26">
        <f t="shared" si="101"/>
        <v>2140</v>
      </c>
      <c r="AK83" s="26">
        <v>2</v>
      </c>
      <c r="AL83">
        <f t="shared" si="81"/>
        <v>14.079550000000001</v>
      </c>
      <c r="AN83">
        <f t="shared" si="102"/>
        <v>0.5</v>
      </c>
      <c r="AO83">
        <f t="shared" si="89"/>
        <v>1</v>
      </c>
      <c r="AP83">
        <f t="shared" si="90"/>
        <v>0</v>
      </c>
      <c r="AQ83">
        <f t="shared" si="91"/>
        <v>1</v>
      </c>
      <c r="AR83">
        <f t="shared" si="92"/>
        <v>1</v>
      </c>
      <c r="AS83">
        <f t="shared" si="93"/>
        <v>0.5</v>
      </c>
      <c r="AU83">
        <f t="shared" si="95"/>
        <v>0</v>
      </c>
      <c r="AV83">
        <f t="shared" si="96"/>
        <v>1</v>
      </c>
      <c r="AW83">
        <f t="shared" si="97"/>
        <v>0</v>
      </c>
      <c r="AX83">
        <f t="shared" si="98"/>
        <v>1</v>
      </c>
      <c r="AY83">
        <f t="shared" si="99"/>
        <v>1</v>
      </c>
      <c r="AZ83" s="34">
        <v>2000</v>
      </c>
      <c r="BA83">
        <f>(IF(LARGE(AL77:AL88,1)=AL83,1,0)*1+IF(LARGE(AL77:AL88,2)=AL83,1,0)*2+IF(LARGE(AL77:AL88,3)=AL83,1,0)*3+IF(LARGE(AL77:AL88,4)=AL83,1,0)*4+IF(LARGE(AL77:AL88,5)=AL83,1,0)*5+IF(LARGE(AL77:AL88,6)=AL83,1,0)*6+IF(LARGE(AL77:AL88,7)=AL83,1,0)*7+IF(LARGE(AL77:AL88,8)=AL83,1,0)*8+IF(LARGE(AL77:AL88,9)=AL83,1,0)*9+IF(LARGE(AL77:AL88,10)=AL83,1,0)*10+IF(LARGE(AL77:AL88,11)=AL83,1,0)*11+IF(LARGE(AL77:AL88,12)=AL83,1,0)*12)</f>
        <v>5</v>
      </c>
      <c r="BB83">
        <f>(IF(LARGE(AL77:AL88,1)=AL83,1,0)*1+IF(LARGE(AL77:AL88,2)=AL83,1,0)*1+IF(LARGE(AL77:AL88,3)=AL83,1,0)*1+IF(LARGE(AL77:AL88,4)=AL83,1,0)*1+IF(LARGE(AL77:AL88,5)=AL83,1,0)*1+IF(LARGE(AL77:AL88,6)=AL83,1,0)*1+IF(LARGE(AL77:AL88,7)=AL83,1,0)*1+IF(LARGE(AL77:AL88,8)=AL83,1,0)*1+IF(LARGE(AL77:AL88,9)=AL83,1,0)*1+IF(LARGE(AL77:AL88,10)=AL83,1,0)*1+IF(LARGE(AL77:AL88,11)=AL83,1,0)*1+IF(LARGE(AL77:AL88,12)=AL83,1,0)*1)</f>
        <v>1</v>
      </c>
      <c r="BC83">
        <f t="shared" si="100"/>
        <v>6.07955</v>
      </c>
      <c r="BD83">
        <f>(IF(LARGE(BC77:BC88,1)=BC83,1,0)*1+IF(LARGE(BC77:BC88,2)=BC83,1,0)*2+IF(LARGE(BC77:BC88,3)=BC83,1,0)*3+IF(LARGE(BC77:BC88,4)=BC83,1,0)*4+IF(LARGE(BC77:BC88,5)=BC83,1,0)*5+IF(LARGE(BC77:BC88,6)=BC83,1,0)*6+IF(LARGE(BC77:BC88,7)=BC83,1,0)*7+IF(LARGE(BC77:BC88,8)=BC83,1,0)*8+IF(LARGE(BC77:BC88,9)=BC83,1,0)*9+IF(LARGE(BC77:BC88,10)=BC83,1,0)*10+IF(LARGE(BC77:BC88,11)=BC83,1,0)*11+IF(LARGE(BC77:BC88,12)=BC83,1,0)*12)</f>
        <v>5</v>
      </c>
      <c r="BE83">
        <f>(IF(LARGE(BC77:BC88,1)=BC83,1,0)*1+IF(LARGE(BC77:BC88,2)=BC83,1,0)*1+IF(LARGE(BC77:BC88,3)=BC83,1,0)*1+IF(LARGE(BC77:BC88,4)=BC83,1,0)*1+IF(LARGE(BC77:BC88,5)=BC83,1,0)*1+IF(LARGE(BC77:BC88,6)=BC83,1,0)*1+IF(LARGE(BC77:BC88,7)=BC83,1,0)*1+IF(LARGE(BC77:BC88,8)=BC83,1,0)*1+IF(LARGE(BC77:BC88,9)=BC83,1,0)*1+IF(LARGE(BC77:BC88,10)=BC83,1,0)*1+IF(LARGE(BC77:BC88,11)=BC83,1,0)*1+IF(LARGE(BC77:BC88,12)=BC83,1,0)*1)</f>
        <v>1</v>
      </c>
      <c r="BF83">
        <f>(SUM(AZ84:AZ88)+SUM(AZ77:AZ82))/11-AZ83</f>
        <v>43.27272727272725</v>
      </c>
      <c r="BG83">
        <f t="shared" si="103"/>
        <v>9.632371082095663</v>
      </c>
      <c r="BH83">
        <f t="shared" si="104"/>
        <v>139.7641253729388</v>
      </c>
    </row>
    <row r="84" spans="1:60" ht="12.75">
      <c r="A84">
        <v>8</v>
      </c>
      <c r="B84" t="s">
        <v>71</v>
      </c>
      <c r="C84" s="11">
        <v>0</v>
      </c>
      <c r="D84" s="12">
        <v>0</v>
      </c>
      <c r="E84" s="11">
        <v>1</v>
      </c>
      <c r="F84" s="12">
        <v>1</v>
      </c>
      <c r="G84" s="11">
        <v>0</v>
      </c>
      <c r="H84" s="12">
        <v>0</v>
      </c>
      <c r="I84" s="11">
        <v>1</v>
      </c>
      <c r="J84" s="12">
        <v>1</v>
      </c>
      <c r="K84" s="11">
        <v>1</v>
      </c>
      <c r="L84" s="12">
        <v>1</v>
      </c>
      <c r="M84" s="11">
        <v>1</v>
      </c>
      <c r="N84" s="12">
        <v>1</v>
      </c>
      <c r="O84" s="11">
        <v>1</v>
      </c>
      <c r="P84" s="12">
        <v>1</v>
      </c>
      <c r="Q84" s="11" t="s">
        <v>88</v>
      </c>
      <c r="R84" s="12" t="s">
        <v>88</v>
      </c>
      <c r="S84" s="13">
        <v>1</v>
      </c>
      <c r="T84" s="13">
        <v>1</v>
      </c>
      <c r="U84" s="11">
        <v>0</v>
      </c>
      <c r="V84" s="12">
        <v>1</v>
      </c>
      <c r="W84" s="13">
        <v>1</v>
      </c>
      <c r="X84" s="13">
        <v>1</v>
      </c>
      <c r="Y84" s="11">
        <v>1</v>
      </c>
      <c r="Z84" s="12">
        <v>1</v>
      </c>
      <c r="AA84">
        <f t="shared" si="83"/>
        <v>17</v>
      </c>
      <c r="AB84">
        <f>R89+Q89</f>
        <v>5</v>
      </c>
      <c r="AC84">
        <f t="shared" si="84"/>
        <v>77</v>
      </c>
      <c r="AD84">
        <f t="shared" si="85"/>
        <v>8.5</v>
      </c>
      <c r="AE84">
        <f>(C84+D84)*AA77+(E84+F84)*AA78+(G84+H84)*AA79+(I84+J84)*AA80+(K84+L84)*AA81+(M84+N84)*AA82+(O84+P84)*AA83+(S84+T84)*AA85+(U84+V84)*AA86+(W84+X84)*AA87+(Y84+Z84)*AA88</f>
        <v>136</v>
      </c>
      <c r="AF84" s="26">
        <f t="shared" si="86"/>
        <v>12</v>
      </c>
      <c r="AG84" s="26">
        <f t="shared" si="87"/>
        <v>4</v>
      </c>
      <c r="AH84" s="26"/>
      <c r="AI84" s="26">
        <f t="shared" si="88"/>
        <v>4</v>
      </c>
      <c r="AJ84" s="26">
        <f t="shared" si="101"/>
        <v>2172</v>
      </c>
      <c r="AK84" s="26">
        <v>2</v>
      </c>
      <c r="AL84">
        <f t="shared" si="81"/>
        <v>17.0986</v>
      </c>
      <c r="AN84">
        <f t="shared" si="102"/>
        <v>0</v>
      </c>
      <c r="AO84">
        <f t="shared" si="89"/>
        <v>1</v>
      </c>
      <c r="AP84">
        <f t="shared" si="90"/>
        <v>0</v>
      </c>
      <c r="AQ84">
        <f t="shared" si="91"/>
        <v>1</v>
      </c>
      <c r="AR84">
        <f t="shared" si="92"/>
        <v>1</v>
      </c>
      <c r="AS84">
        <f t="shared" si="93"/>
        <v>1</v>
      </c>
      <c r="AT84">
        <f t="shared" si="94"/>
        <v>1</v>
      </c>
      <c r="AV84">
        <f t="shared" si="96"/>
        <v>1</v>
      </c>
      <c r="AW84">
        <f t="shared" si="97"/>
        <v>0.5</v>
      </c>
      <c r="AX84">
        <f t="shared" si="98"/>
        <v>1</v>
      </c>
      <c r="AY84">
        <f t="shared" si="99"/>
        <v>1</v>
      </c>
      <c r="AZ84" s="34">
        <v>1704</v>
      </c>
      <c r="BA84">
        <f>(IF(LARGE(AL77:AL88,1)=AL84,1,0)*1+IF(LARGE(AL77:AL88,2)=AL84,1,0)*2+IF(LARGE(AL77:AL88,3)=AL84,1,0)*3+IF(LARGE(AL77:AL88,4)=AL84,1,0)*4+IF(LARGE(AL77:AL88,5)=AL84,1,0)*5+IF(LARGE(AL77:AL88,6)=AL84,1,0)*6+IF(LARGE(AL77:AL88,7)=AL84,1,0)*7+IF(LARGE(AL77:AL88,8)=AL84,1,0)*8+IF(LARGE(AL77:AL88,9)=AL84,1,0)*9+IF(LARGE(AL77:AL88,10)=AL84,1,0)*10+IF(LARGE(AL77:AL88,11)=AL84,1,0)*11+IF(LARGE(AL77:AL88,12)=AL84,1,0)*12)</f>
        <v>4</v>
      </c>
      <c r="BB84">
        <f>(IF(LARGE(AL77:AL88,1)=AL84,1,0)*1+IF(LARGE(AL77:AL88,2)=AL84,1,0)*1+IF(LARGE(AL77:AL88,3)=AL84,1,0)*1+IF(LARGE(AL77:AL88,4)=AL84,1,0)*1+IF(LARGE(AL77:AL88,5)=AL84,1,0)*1+IF(LARGE(AL77:AL88,6)=AL84,1,0)*1+IF(LARGE(AL77:AL88,7)=AL84,1,0)*1+IF(LARGE(AL77:AL88,8)=AL84,1,0)*1+IF(LARGE(AL77:AL88,9)=AL84,1,0)*1+IF(LARGE(AL77:AL88,10)=AL84,1,0)*1+IF(LARGE(AL77:AL88,11)=AL84,1,0)*1+IF(LARGE(AL77:AL88,12)=AL84,1,0)*1)</f>
        <v>1</v>
      </c>
      <c r="BC84">
        <f t="shared" si="100"/>
        <v>12.098600000000001</v>
      </c>
      <c r="BD84">
        <f>(IF(LARGE(BC77:BC88,1)=BC84,1,0)*1+IF(LARGE(BC77:BC88,2)=BC84,1,0)*2+IF(LARGE(BC77:BC88,3)=BC84,1,0)*3+IF(LARGE(BC77:BC88,4)=BC84,1,0)*4+IF(LARGE(BC77:BC88,5)=BC84,1,0)*5+IF(LARGE(BC77:BC88,6)=BC84,1,0)*6+IF(LARGE(BC77:BC88,7)=BC84,1,0)*7+IF(LARGE(BC77:BC88,8)=BC84,1,0)*8+IF(LARGE(BC77:BC88,9)=BC84,1,0)*9+IF(LARGE(BC77:BC88,10)=BC84,1,0)*10+IF(LARGE(BC77:BC88,11)=BC84,1,0)*11+IF(LARGE(BC77:BC88,12)=BC84,1,0)*12)</f>
        <v>4</v>
      </c>
      <c r="BE84">
        <f>(IF(LARGE(BC77:BC88,1)=BC84,1,0)*1+IF(LARGE(BC77:BC88,2)=BC84,1,0)*1+IF(LARGE(BC77:BC88,3)=BC84,1,0)*1+IF(LARGE(BC77:BC88,4)=BC84,1,0)*1+IF(LARGE(BC77:BC88,5)=BC84,1,0)*1+IF(LARGE(BC77:BC88,6)=BC84,1,0)*1+IF(LARGE(BC77:BC88,7)=BC84,1,0)*1+IF(LARGE(BC77:BC88,8)=BC84,1,0)*1+IF(LARGE(BC77:BC88,9)=BC84,1,0)*1+IF(LARGE(BC77:BC88,10)=BC84,1,0)*1+IF(LARGE(BC77:BC88,11)=BC84,1,0)*1+IF(LARGE(BC77:BC88,12)=BC84,1,0)*1)</f>
        <v>1</v>
      </c>
      <c r="BF84">
        <f>(SUM(AZ85:AZ88)+SUM(AZ77:AZ83))/11-AZ84</f>
        <v>366.181818181818</v>
      </c>
      <c r="BG84">
        <f t="shared" si="103"/>
        <v>2.3679282547943634</v>
      </c>
      <c r="BH84">
        <f t="shared" si="104"/>
        <v>468.22629584658034</v>
      </c>
    </row>
    <row r="85" spans="1:60" ht="12.75">
      <c r="A85">
        <v>9</v>
      </c>
      <c r="B85" s="1" t="s">
        <v>72</v>
      </c>
      <c r="C85" s="11">
        <v>0</v>
      </c>
      <c r="D85" s="12">
        <v>0</v>
      </c>
      <c r="E85" s="11">
        <v>0</v>
      </c>
      <c r="F85" s="12">
        <v>0</v>
      </c>
      <c r="G85" s="11">
        <v>0</v>
      </c>
      <c r="H85" s="12">
        <v>0</v>
      </c>
      <c r="I85" s="11">
        <v>0</v>
      </c>
      <c r="J85" s="12">
        <v>0</v>
      </c>
      <c r="K85" s="11">
        <v>0</v>
      </c>
      <c r="L85" s="12">
        <v>0</v>
      </c>
      <c r="M85" s="11">
        <v>0</v>
      </c>
      <c r="N85" s="12">
        <v>0</v>
      </c>
      <c r="O85" s="11">
        <v>0</v>
      </c>
      <c r="P85" s="12">
        <v>0</v>
      </c>
      <c r="Q85" s="11">
        <v>0</v>
      </c>
      <c r="R85" s="12">
        <v>0</v>
      </c>
      <c r="S85" s="13" t="s">
        <v>88</v>
      </c>
      <c r="T85" s="13" t="s">
        <v>88</v>
      </c>
      <c r="U85" s="11">
        <v>0</v>
      </c>
      <c r="V85" s="12">
        <v>0</v>
      </c>
      <c r="W85" s="11">
        <v>0</v>
      </c>
      <c r="X85" s="12">
        <v>0</v>
      </c>
      <c r="Y85" s="11">
        <v>0</v>
      </c>
      <c r="Z85" s="12">
        <v>0</v>
      </c>
      <c r="AA85">
        <f t="shared" si="83"/>
        <v>0</v>
      </c>
      <c r="AB85">
        <f>T89+S89</f>
        <v>22</v>
      </c>
      <c r="AC85">
        <f t="shared" si="84"/>
        <v>0</v>
      </c>
      <c r="AD85">
        <f t="shared" si="85"/>
        <v>0</v>
      </c>
      <c r="AE85">
        <f>(C85+D85)*AA77+(E85+F85)*AA78+(G85+H85)*AA79+(I85+J85)*AA80+(K85+L85)*AA81+(M85+N85)*AA82+(O85+P85)*AA83+(Q85+R85)*AA84+(U85+V85)*AA86+(W85+X85)*AA87+(Y85+Z85)*AA88</f>
        <v>0</v>
      </c>
      <c r="AF85" s="26">
        <f t="shared" si="86"/>
        <v>-22</v>
      </c>
      <c r="AG85" s="26">
        <f t="shared" si="87"/>
        <v>12</v>
      </c>
      <c r="AH85" s="26"/>
      <c r="AI85" s="26">
        <f t="shared" si="88"/>
        <v>12</v>
      </c>
      <c r="AJ85" s="26">
        <f t="shared" si="101"/>
        <v>1692</v>
      </c>
      <c r="AK85" s="26">
        <v>2</v>
      </c>
      <c r="AL85">
        <f t="shared" si="81"/>
        <v>0</v>
      </c>
      <c r="AN85">
        <f t="shared" si="102"/>
        <v>0</v>
      </c>
      <c r="AO85">
        <f t="shared" si="89"/>
        <v>0</v>
      </c>
      <c r="AP85">
        <f t="shared" si="90"/>
        <v>0</v>
      </c>
      <c r="AQ85">
        <f t="shared" si="91"/>
        <v>0</v>
      </c>
      <c r="AR85">
        <f t="shared" si="92"/>
        <v>0</v>
      </c>
      <c r="AS85">
        <f t="shared" si="93"/>
        <v>0</v>
      </c>
      <c r="AT85">
        <f t="shared" si="94"/>
        <v>0</v>
      </c>
      <c r="AU85">
        <f t="shared" si="95"/>
        <v>0</v>
      </c>
      <c r="AW85">
        <f t="shared" si="97"/>
        <v>0</v>
      </c>
      <c r="AX85">
        <f t="shared" si="98"/>
        <v>0</v>
      </c>
      <c r="AY85">
        <f t="shared" si="99"/>
        <v>0</v>
      </c>
      <c r="AZ85" s="34">
        <v>2000</v>
      </c>
      <c r="BA85">
        <f>(IF(LARGE(AL77:AL88,1)=AL85,1,0)*1+IF(LARGE(AL77:AL88,2)=AL85,1,0)*2+IF(LARGE(AL77:AL88,3)=AL85,1,0)*3+IF(LARGE(AL77:AL88,4)=AL85,1,0)*4+IF(LARGE(AL77:AL88,5)=AL85,1,0)*5+IF(LARGE(AL77:AL88,6)=AL85,1,0)*6+IF(LARGE(AL77:AL88,7)=AL85,1,0)*7+IF(LARGE(AL77:AL88,8)=AL85,1,0)*8+IF(LARGE(AL77:AL88,9)=AL85,1,0)*9+IF(LARGE(AL77:AL88,10)=AL85,1,0)*10+IF(LARGE(AL77:AL88,11)=AL85,1,0)*11+IF(LARGE(AL77:AL88,12)=AL85,1,0)*12)</f>
        <v>12</v>
      </c>
      <c r="BB85">
        <f>(IF(LARGE(AL77:AL88,1)=AL85,1,0)*1+IF(LARGE(AL77:AL88,2)=AL85,1,0)*1+IF(LARGE(AL77:AL88,3)=AL85,1,0)*1+IF(LARGE(AL77:AL88,4)=AL85,1,0)*1+IF(LARGE(AL77:AL88,5)=AL85,1,0)*1+IF(LARGE(AL77:AL88,6)=AL85,1,0)*1+IF(LARGE(AL77:AL88,7)=AL85,1,0)*1+IF(LARGE(AL77:AL88,8)=AL85,1,0)*1+IF(LARGE(AL77:AL88,9)=AL85,1,0)*1+IF(LARGE(AL77:AL88,10)=AL85,1,0)*1+IF(LARGE(AL77:AL88,11)=AL85,1,0)*1+IF(LARGE(AL77:AL88,12)=AL85,1,0)*1)</f>
        <v>1</v>
      </c>
      <c r="BC85">
        <f t="shared" si="100"/>
        <v>-22</v>
      </c>
      <c r="BD85">
        <f>(IF(LARGE(BC77:BC88,1)=BC85,1,0)*1+IF(LARGE(BC77:BC88,2)=BC85,1,0)*2+IF(LARGE(BC77:BC88,3)=BC85,1,0)*3+IF(LARGE(BC77:BC88,4)=BC85,1,0)*4+IF(LARGE(BC77:BC88,5)=BC85,1,0)*5+IF(LARGE(BC77:BC88,6)=BC85,1,0)*6+IF(LARGE(BC77:BC88,7)=BC85,1,0)*7+IF(LARGE(BC77:BC88,8)=BC85,1,0)*8+IF(LARGE(BC77:BC88,9)=BC85,1,0)*9+IF(LARGE(BC77:BC88,10)=BC85,1,0)*10+IF(LARGE(BC77:BC88,11)=BC85,1,0)*11+IF(LARGE(BC77:BC88,12)=BC85,1,0)*12)</f>
        <v>12</v>
      </c>
      <c r="BE85">
        <f>(IF(LARGE(BC77:BC88,1)=BC85,1,0)*1+IF(LARGE(BC77:BC88,2)=BC85,1,0)*1+IF(LARGE(BC77:BC88,3)=BC85,1,0)*1+IF(LARGE(BC77:BC88,4)=BC85,1,0)*1+IF(LARGE(BC77:BC88,5)=BC85,1,0)*1+IF(LARGE(BC77:BC88,6)=BC85,1,0)*1+IF(LARGE(BC77:BC88,7)=BC85,1,0)*1+IF(LARGE(BC77:BC88,8)=BC85,1,0)*1+IF(LARGE(BC77:BC88,9)=BC85,1,0)*1+IF(LARGE(BC77:BC88,10)=BC85,1,0)*1+IF(LARGE(BC77:BC88,11)=BC85,1,0)*1+IF(LARGE(BC77:BC88,12)=BC85,1,0)*1)</f>
        <v>1</v>
      </c>
      <c r="BF85">
        <f>(SUM(AZ86:AZ88)+SUM(AZ77:AZ84))/11-AZ85</f>
        <v>43.27272727272725</v>
      </c>
      <c r="BG85">
        <f t="shared" si="103"/>
        <v>9.632371082095663</v>
      </c>
      <c r="BH85">
        <f t="shared" si="104"/>
        <v>-308.2358746270612</v>
      </c>
    </row>
    <row r="86" spans="1:60" s="48" customFormat="1" ht="12.75">
      <c r="A86" s="47">
        <v>10</v>
      </c>
      <c r="B86" s="47" t="s">
        <v>73</v>
      </c>
      <c r="C86" s="11">
        <v>0</v>
      </c>
      <c r="D86" s="12">
        <v>1</v>
      </c>
      <c r="E86" s="11">
        <v>1</v>
      </c>
      <c r="F86" s="12">
        <v>1</v>
      </c>
      <c r="G86" s="11">
        <v>0</v>
      </c>
      <c r="H86" s="12">
        <v>0</v>
      </c>
      <c r="I86" s="11">
        <v>1</v>
      </c>
      <c r="J86" s="12">
        <v>0</v>
      </c>
      <c r="K86" s="11">
        <v>1</v>
      </c>
      <c r="L86" s="12">
        <v>1</v>
      </c>
      <c r="M86" s="11">
        <v>1</v>
      </c>
      <c r="N86" s="12">
        <v>1</v>
      </c>
      <c r="O86" s="11">
        <v>1</v>
      </c>
      <c r="P86" s="12">
        <v>1</v>
      </c>
      <c r="Q86" s="11">
        <v>0</v>
      </c>
      <c r="R86" s="12">
        <v>1</v>
      </c>
      <c r="S86" s="13">
        <v>1</v>
      </c>
      <c r="T86" s="13">
        <v>1</v>
      </c>
      <c r="U86" s="11" t="s">
        <v>88</v>
      </c>
      <c r="V86" s="12" t="s">
        <v>88</v>
      </c>
      <c r="W86" s="13">
        <v>1</v>
      </c>
      <c r="X86" s="13">
        <v>1</v>
      </c>
      <c r="Y86" s="11">
        <v>1</v>
      </c>
      <c r="Z86" s="12">
        <v>1</v>
      </c>
      <c r="AA86" s="48">
        <f t="shared" si="83"/>
        <v>17</v>
      </c>
      <c r="AB86" s="48">
        <f>V89+U89</f>
        <v>5</v>
      </c>
      <c r="AC86" s="48">
        <f t="shared" si="84"/>
        <v>77</v>
      </c>
      <c r="AD86" s="48">
        <f t="shared" si="85"/>
        <v>8.5</v>
      </c>
      <c r="AE86" s="48">
        <f>(C86+D86)*AA77+(E86+F86)*AA78+(G86+H86)*AA79+(I86+J86)*AA80+(K86+L86)*AA81+(M86+N86)*AA82+(O86+P86)*AA83+(Q86+R86)*AA84+(S86+T86)*AA85+(W86+X86)*AA87+(Y86+Z86)*AA88</f>
        <v>142</v>
      </c>
      <c r="AF86" s="49">
        <f t="shared" si="86"/>
        <v>12</v>
      </c>
      <c r="AG86" s="49">
        <f t="shared" si="87"/>
        <v>3</v>
      </c>
      <c r="AH86" s="49"/>
      <c r="AI86" s="49">
        <f t="shared" si="88"/>
        <v>3</v>
      </c>
      <c r="AJ86" s="49">
        <f t="shared" si="101"/>
        <v>2236</v>
      </c>
      <c r="AK86" s="49">
        <v>2</v>
      </c>
      <c r="AL86" s="48">
        <f t="shared" si="81"/>
        <v>17.0992</v>
      </c>
      <c r="AN86" s="48">
        <f t="shared" si="102"/>
        <v>0.5</v>
      </c>
      <c r="AO86" s="48">
        <f t="shared" si="89"/>
        <v>1</v>
      </c>
      <c r="AP86" s="48">
        <f t="shared" si="90"/>
        <v>0</v>
      </c>
      <c r="AQ86" s="48">
        <f t="shared" si="91"/>
        <v>0.5</v>
      </c>
      <c r="AR86" s="48">
        <f t="shared" si="92"/>
        <v>1</v>
      </c>
      <c r="AS86" s="48">
        <f t="shared" si="93"/>
        <v>1</v>
      </c>
      <c r="AT86" s="48">
        <f t="shared" si="94"/>
        <v>1</v>
      </c>
      <c r="AU86" s="48">
        <f t="shared" si="95"/>
        <v>0.5</v>
      </c>
      <c r="AV86" s="48">
        <f t="shared" si="96"/>
        <v>1</v>
      </c>
      <c r="AX86" s="48">
        <f t="shared" si="98"/>
        <v>1</v>
      </c>
      <c r="AY86" s="48">
        <f t="shared" si="99"/>
        <v>1</v>
      </c>
      <c r="AZ86" s="50">
        <v>2000</v>
      </c>
      <c r="BA86" s="48">
        <f>(IF(LARGE(AL77:AL88,1)=AL86,1,0)*1+IF(LARGE(AL77:AL88,2)=AL86,1,0)*2+IF(LARGE(AL77:AL88,3)=AL86,1,0)*3+IF(LARGE(AL77:AL88,4)=AL86,1,0)*4+IF(LARGE(AL77:AL88,5)=AL86,1,0)*5+IF(LARGE(AL77:AL88,6)=AL86,1,0)*6+IF(LARGE(AL77:AL88,7)=AL86,1,0)*7+IF(LARGE(AL77:AL88,8)=AL86,1,0)*8+IF(LARGE(AL77:AL88,9)=AL86,1,0)*9+IF(LARGE(AL77:AL88,10)=AL86,1,0)*10+IF(LARGE(AL77:AL88,11)=AL86,1,0)*11+IF(LARGE(AL77:AL88,12)=AL86,1,0)*12)</f>
        <v>3</v>
      </c>
      <c r="BB86" s="48">
        <f>(IF(LARGE(AL77:AL88,1)=AL86,1,0)*1+IF(LARGE(AL77:AL88,2)=AL86,1,0)*1+IF(LARGE(AL77:AL88,3)=AL86,1,0)*1+IF(LARGE(AL77:AL88,4)=AL86,1,0)*1+IF(LARGE(AL77:AL88,5)=AL86,1,0)*1+IF(LARGE(AL77:AL88,6)=AL86,1,0)*1+IF(LARGE(AL77:AL88,7)=AL86,1,0)*1+IF(LARGE(AL77:AL88,8)=AL86,1,0)*1+IF(LARGE(AL77:AL88,9)=AL86,1,0)*1+IF(LARGE(AL77:AL88,10)=AL86,1,0)*1+IF(LARGE(AL77:AL88,11)=AL86,1,0)*1+IF(LARGE(AL77:AL88,12)=AL86,1,0)*1)</f>
        <v>1</v>
      </c>
      <c r="BC86" s="48">
        <f t="shared" si="100"/>
        <v>12.099200000000002</v>
      </c>
      <c r="BD86" s="48">
        <f>(IF(LARGE(BC77:BC88,1)=BC86,1,0)*1+IF(LARGE(BC77:BC88,2)=BC86,1,0)*2+IF(LARGE(BC77:BC88,3)=BC86,1,0)*3+IF(LARGE(BC77:BC88,4)=BC86,1,0)*4+IF(LARGE(BC77:BC88,5)=BC86,1,0)*5+IF(LARGE(BC77:BC88,6)=BC86,1,0)*6+IF(LARGE(BC77:BC88,7)=BC86,1,0)*7+IF(LARGE(BC77:BC88,8)=BC86,1,0)*8+IF(LARGE(BC77:BC88,9)=BC86,1,0)*9+IF(LARGE(BC77:BC88,10)=BC86,1,0)*10+IF(LARGE(BC77:BC88,11)=BC86,1,0)*11+IF(LARGE(BC77:BC88,12)=BC86,1,0)*12)</f>
        <v>3</v>
      </c>
      <c r="BE86" s="48">
        <f>(IF(LARGE(BC77:BC88,1)=BC86,1,0)*1+IF(LARGE(BC77:BC88,2)=BC86,1,0)*1+IF(LARGE(BC77:BC88,3)=BC86,1,0)*1+IF(LARGE(BC77:BC88,4)=BC86,1,0)*1+IF(LARGE(BC77:BC88,5)=BC86,1,0)*1+IF(LARGE(BC77:BC88,6)=BC86,1,0)*1+IF(LARGE(BC77:BC88,7)=BC86,1,0)*1+IF(LARGE(BC77:BC88,8)=BC86,1,0)*1+IF(LARGE(BC77:BC88,9)=BC86,1,0)*1+IF(LARGE(BC77:BC88,10)=BC86,1,0)*1+IF(LARGE(BC77:BC88,11)=BC86,1,0)*1+IF(LARGE(BC77:BC88,12)=BC86,1,0)*1)</f>
        <v>1</v>
      </c>
      <c r="BF86" s="48">
        <f>(SUM(AZ87:AZ88)+SUM(AZ77:AZ85))/11-AZ86</f>
        <v>43.27272727272725</v>
      </c>
      <c r="BG86" s="48">
        <f t="shared" si="103"/>
        <v>9.632371082095663</v>
      </c>
      <c r="BH86" s="48">
        <f t="shared" si="104"/>
        <v>235.7641253729388</v>
      </c>
    </row>
    <row r="87" spans="1:60" ht="12.75">
      <c r="A87">
        <v>11</v>
      </c>
      <c r="B87" s="1" t="s">
        <v>74</v>
      </c>
      <c r="C87" s="11">
        <v>0</v>
      </c>
      <c r="D87" s="12">
        <v>0</v>
      </c>
      <c r="E87" s="11">
        <v>0</v>
      </c>
      <c r="F87" s="12">
        <v>0</v>
      </c>
      <c r="G87" s="11">
        <v>0</v>
      </c>
      <c r="H87" s="12">
        <v>0</v>
      </c>
      <c r="I87" s="11">
        <v>0</v>
      </c>
      <c r="J87" s="12">
        <v>0</v>
      </c>
      <c r="K87" s="11">
        <v>1</v>
      </c>
      <c r="L87" s="12">
        <v>1</v>
      </c>
      <c r="M87" s="11">
        <v>0</v>
      </c>
      <c r="N87" s="12">
        <v>0</v>
      </c>
      <c r="O87" s="11">
        <v>0</v>
      </c>
      <c r="P87" s="12">
        <v>0</v>
      </c>
      <c r="Q87" s="11">
        <v>0</v>
      </c>
      <c r="R87" s="12">
        <v>0</v>
      </c>
      <c r="S87" s="13">
        <v>1</v>
      </c>
      <c r="T87" s="13">
        <v>1</v>
      </c>
      <c r="U87" s="11">
        <v>0</v>
      </c>
      <c r="V87" s="12">
        <v>0</v>
      </c>
      <c r="W87" s="13" t="s">
        <v>88</v>
      </c>
      <c r="X87" s="13" t="s">
        <v>88</v>
      </c>
      <c r="Y87" s="11">
        <v>1</v>
      </c>
      <c r="Z87" s="12">
        <v>0</v>
      </c>
      <c r="AA87">
        <f t="shared" si="83"/>
        <v>5</v>
      </c>
      <c r="AB87">
        <f>X89+W89</f>
        <v>17</v>
      </c>
      <c r="AC87">
        <f t="shared" si="84"/>
        <v>23</v>
      </c>
      <c r="AD87">
        <f t="shared" si="85"/>
        <v>2.5</v>
      </c>
      <c r="AE87">
        <f>(C87+D87)*AA77+(E87+F87)*AA78+(G87+H87)*AA79+(I87+J87)*AA80+(K87+L87)*AA81+(M87+N87)*AA82+(O87+P87)*AA83+(Q87+R87)*AA84+(S87+T87)*AA85+(U87+V87)*AA86+(Y87+Z87)*AA88</f>
        <v>14</v>
      </c>
      <c r="AF87" s="26">
        <f t="shared" si="86"/>
        <v>-12</v>
      </c>
      <c r="AG87" s="26">
        <f t="shared" si="87"/>
        <v>9</v>
      </c>
      <c r="AH87" s="26"/>
      <c r="AI87" s="26">
        <f t="shared" si="88"/>
        <v>9</v>
      </c>
      <c r="AJ87" s="26">
        <f t="shared" si="101"/>
        <v>1852</v>
      </c>
      <c r="AK87" s="26">
        <v>2</v>
      </c>
      <c r="AL87">
        <f t="shared" si="81"/>
        <v>5.026400000000001</v>
      </c>
      <c r="AN87">
        <f t="shared" si="102"/>
        <v>0</v>
      </c>
      <c r="AO87">
        <f t="shared" si="89"/>
        <v>0</v>
      </c>
      <c r="AP87">
        <f t="shared" si="90"/>
        <v>0</v>
      </c>
      <c r="AQ87">
        <f t="shared" si="91"/>
        <v>0</v>
      </c>
      <c r="AR87">
        <f t="shared" si="92"/>
        <v>1</v>
      </c>
      <c r="AS87">
        <f t="shared" si="93"/>
        <v>0</v>
      </c>
      <c r="AT87">
        <f t="shared" si="94"/>
        <v>0</v>
      </c>
      <c r="AU87">
        <f t="shared" si="95"/>
        <v>0</v>
      </c>
      <c r="AV87">
        <f t="shared" si="96"/>
        <v>1</v>
      </c>
      <c r="AW87">
        <f t="shared" si="97"/>
        <v>0</v>
      </c>
      <c r="AY87">
        <f t="shared" si="99"/>
        <v>0.5</v>
      </c>
      <c r="AZ87" s="34">
        <v>2000</v>
      </c>
      <c r="BA87">
        <f>(IF(LARGE(AL77:AL88,1)=AL87,1,0)*1+IF(LARGE(AL77:AL88,2)=AL87,1,0)*2+IF(LARGE(AL77:AL88,3)=AL87,1,0)*3+IF(LARGE(AL77:AL88,4)=AL87,1,0)*4+IF(LARGE(AL77:AL88,5)=AL87,1,0)*5+IF(LARGE(AL77:AL88,6)=AL87,1,0)*6+IF(LARGE(AL77:AL88,7)=AL87,1,0)*7+IF(LARGE(AL77:AL88,8)=AL87,1,0)*8+IF(LARGE(AL77:AL88,9)=AL87,1,0)*9+IF(LARGE(AL77:AL88,10)=AL87,1,0)*10+IF(LARGE(AL77:AL88,11)=AL87,1,0)*11+IF(LARGE(AL77:AL88,12)=AL87,1,0)*12)</f>
        <v>9</v>
      </c>
      <c r="BB87">
        <f>(IF(LARGE(AL77:AL88,1)=AL87,1,0)*1+IF(LARGE(AL77:AL88,2)=AL87,1,0)*1+IF(LARGE(AL77:AL88,3)=AL87,1,0)*1+IF(LARGE(AL77:AL88,4)=AL87,1,0)*1+IF(LARGE(AL77:AL88,5)=AL87,1,0)*1+IF(LARGE(AL77:AL88,6)=AL87,1,0)*1+IF(LARGE(AL77:AL88,7)=AL87,1,0)*1+IF(LARGE(AL77:AL88,8)=AL87,1,0)*1+IF(LARGE(AL77:AL88,9)=AL87,1,0)*1+IF(LARGE(AL77:AL88,10)=AL87,1,0)*1+IF(LARGE(AL77:AL88,11)=AL87,1,0)*1+IF(LARGE(AL77:AL88,12)=AL87,1,0)*1)</f>
        <v>1</v>
      </c>
      <c r="BC87">
        <f t="shared" si="100"/>
        <v>-11.9736</v>
      </c>
      <c r="BD87">
        <f>(IF(LARGE(BC77:BC88,1)=BC87,1,0)*1+IF(LARGE(BC77:BC88,2)=BC87,1,0)*2+IF(LARGE(BC77:BC88,3)=BC87,1,0)*3+IF(LARGE(BC77:BC88,4)=BC87,1,0)*4+IF(LARGE(BC77:BC88,5)=BC87,1,0)*5+IF(LARGE(BC77:BC88,6)=BC87,1,0)*6+IF(LARGE(BC77:BC88,7)=BC87,1,0)*7+IF(LARGE(BC77:BC88,8)=BC87,1,0)*8+IF(LARGE(BC77:BC88,9)=BC87,1,0)*9+IF(LARGE(BC77:BC88,10)=BC87,1,0)*10+IF(LARGE(BC77:BC88,11)=BC87,1,0)*11+IF(LARGE(BC77:BC88,12)=BC87,1,0)*12)</f>
        <v>9</v>
      </c>
      <c r="BE87">
        <f>(IF(LARGE(BC77:BC88,1)=BC87,1,0)*1+IF(LARGE(BC77:BC88,2)=BC87,1,0)*1+IF(LARGE(BC77:BC88,3)=BC87,1,0)*1+IF(LARGE(BC77:BC88,4)=BC87,1,0)*1+IF(LARGE(BC77:BC88,5)=BC87,1,0)*1+IF(LARGE(BC77:BC88,6)=BC87,1,0)*1+IF(LARGE(BC77:BC88,7)=BC87,1,0)*1+IF(LARGE(BC77:BC88,8)=BC87,1,0)*1+IF(LARGE(BC77:BC88,9)=BC87,1,0)*1+IF(LARGE(BC77:BC88,10)=BC87,1,0)*1+IF(LARGE(BC77:BC88,11)=BC87,1,0)*1+IF(LARGE(BC77:BC88,12)=BC87,1,0)*1)</f>
        <v>1</v>
      </c>
      <c r="BF87">
        <f>(SUM(AZ88)+SUM(AZ77:AZ86))/11-AZ87</f>
        <v>43.27272727272725</v>
      </c>
      <c r="BG87">
        <f t="shared" si="103"/>
        <v>9.632371082095663</v>
      </c>
      <c r="BH87">
        <f t="shared" si="104"/>
        <v>-148.2358746270612</v>
      </c>
    </row>
    <row r="88" spans="1:60" ht="12.75">
      <c r="A88">
        <v>12</v>
      </c>
      <c r="B88" t="s">
        <v>75</v>
      </c>
      <c r="C88" s="11">
        <v>0</v>
      </c>
      <c r="D88" s="12">
        <v>0</v>
      </c>
      <c r="E88" s="11">
        <v>1</v>
      </c>
      <c r="F88" s="12">
        <v>1</v>
      </c>
      <c r="G88" s="11">
        <v>0</v>
      </c>
      <c r="H88" s="12">
        <v>0</v>
      </c>
      <c r="I88" s="11"/>
      <c r="J88" s="12">
        <v>1</v>
      </c>
      <c r="K88" s="11">
        <v>1</v>
      </c>
      <c r="L88" s="12">
        <v>1</v>
      </c>
      <c r="M88" s="11">
        <v>0</v>
      </c>
      <c r="N88" s="12">
        <v>0</v>
      </c>
      <c r="O88" s="11">
        <v>0</v>
      </c>
      <c r="P88" s="12">
        <v>0</v>
      </c>
      <c r="Q88" s="11">
        <v>0</v>
      </c>
      <c r="R88" s="12">
        <v>0</v>
      </c>
      <c r="S88" s="13">
        <v>1</v>
      </c>
      <c r="T88" s="13">
        <v>1</v>
      </c>
      <c r="U88" s="11">
        <v>0</v>
      </c>
      <c r="V88" s="12">
        <v>0</v>
      </c>
      <c r="W88" s="13">
        <v>1</v>
      </c>
      <c r="X88" s="13">
        <v>0</v>
      </c>
      <c r="Y88" s="11" t="s">
        <v>88</v>
      </c>
      <c r="Z88" s="12" t="s">
        <v>88</v>
      </c>
      <c r="AA88">
        <f t="shared" si="83"/>
        <v>8</v>
      </c>
      <c r="AB88">
        <f>Z89+Y89</f>
        <v>14</v>
      </c>
      <c r="AC88">
        <f t="shared" si="84"/>
        <v>36</v>
      </c>
      <c r="AD88">
        <f t="shared" si="85"/>
        <v>4</v>
      </c>
      <c r="AE88">
        <f>(C88+D88)*AA77+(E88+F88)*AA78+(G88+H88)*AA79+(I88+J88)*AA80+(K88+L88)*AA81+(M88+N88)*AA82+(O88+P88)*AA83+(Q88+R88)*AA84+(S88+T88)*AA85+(U88+V88)*AA86+(W88+X88)*AA87</f>
        <v>32.5</v>
      </c>
      <c r="AF88" s="26">
        <f t="shared" si="86"/>
        <v>-6</v>
      </c>
      <c r="AG88" s="26">
        <f t="shared" si="87"/>
        <v>8</v>
      </c>
      <c r="AH88" s="26"/>
      <c r="AI88" s="26">
        <f t="shared" si="88"/>
        <v>8</v>
      </c>
      <c r="AJ88" s="26">
        <f t="shared" si="101"/>
        <v>1948</v>
      </c>
      <c r="AK88" s="26">
        <v>2</v>
      </c>
      <c r="AL88">
        <f t="shared" si="81"/>
        <v>8.043249999999999</v>
      </c>
      <c r="AN88">
        <f t="shared" si="102"/>
        <v>0</v>
      </c>
      <c r="AO88">
        <f t="shared" si="89"/>
        <v>1</v>
      </c>
      <c r="AP88">
        <f t="shared" si="90"/>
        <v>0</v>
      </c>
      <c r="AQ88">
        <f t="shared" si="91"/>
        <v>0.5</v>
      </c>
      <c r="AR88">
        <f t="shared" si="92"/>
        <v>1</v>
      </c>
      <c r="AS88">
        <f t="shared" si="93"/>
        <v>0</v>
      </c>
      <c r="AT88">
        <f t="shared" si="94"/>
        <v>0</v>
      </c>
      <c r="AU88">
        <f t="shared" si="95"/>
        <v>0</v>
      </c>
      <c r="AV88">
        <f t="shared" si="96"/>
        <v>1</v>
      </c>
      <c r="AW88">
        <f t="shared" si="97"/>
        <v>0</v>
      </c>
      <c r="AX88">
        <f t="shared" si="98"/>
        <v>0.5</v>
      </c>
      <c r="AZ88" s="35">
        <v>2000</v>
      </c>
      <c r="BA88">
        <f>(IF(LARGE(AL77:AL88,1)=AL88,1,0)*1+IF(LARGE(AL77:AL88,2)=AL88,1,0)*2+IF(LARGE(AL77:AL88,3)=AL88,1,0)*3+IF(LARGE(AL77:AL88,4)=AL88,1,0)*4+IF(LARGE(AL77:AL88,5)=AL88,1,0)*5+IF(LARGE(AL77:AL88,6)=AL88,1,0)*6+IF(LARGE(AL77:AL88,7)=AL88,1,0)*7+IF(LARGE(AL77:AL88,8)=AL88,1,0)*8+IF(LARGE(AL77:AL88,9)=AL88,1,0)*9+IF(LARGE(AL77:AL88,10)=AL88,1,0)*10+IF(LARGE(AL77:AL88,11)=AL88,1,0)*11+IF(LARGE(AL77:AL88,12)=AL88,1,0)*12)</f>
        <v>8</v>
      </c>
      <c r="BB88">
        <f>(IF(LARGE(AL77:AL88,1)=AL88,1,0)*1+IF(LARGE(AL77:AL88,2)=AL88,1,0)*1+IF(LARGE(AL77:AL88,3)=AL88,1,0)*1+IF(LARGE(AL77:AL88,4)=AL88,1,0)*1+IF(LARGE(AL77:AL88,5)=AL88,1,0)*1+IF(LARGE(AL77:AL88,6)=AL88,1,0)*1+IF(LARGE(AL77:AL88,7)=AL88,1,0)*1+IF(LARGE(AL77:AL88,8)=AL88,1,0)*1+IF(LARGE(AL77:AL88,9)=AL88,1,0)*1+IF(LARGE(AL77:AL88,10)=AL88,1,0)*1+IF(LARGE(AL77:AL88,11)=AL88,1,0)*1+IF(LARGE(AL77:AL88,12)=AL88,1,0)*1)</f>
        <v>1</v>
      </c>
      <c r="BC88">
        <f t="shared" si="100"/>
        <v>-5.9567499999999995</v>
      </c>
      <c r="BD88">
        <f>(IF(LARGE(BC77:BC88,1)=BC88,1,0)*1+IF(LARGE(BC77:BC88,2)=BC88,1,0)*2+IF(LARGE(BC77:BC88,3)=BC88,1,0)*3+IF(LARGE(BC77:BC88,4)=BC88,1,0)*4+IF(LARGE(BC77:BC88,5)=BC88,1,0)*5+IF(LARGE(BC77:BC88,6)=BC88,1,0)*6+IF(LARGE(BC77:BC88,7)=BC88,1,0)*7+IF(LARGE(BC77:BC88,8)=BC88,1,0)*8+IF(LARGE(BC77:BC88,9)=BC88,1,0)*9+IF(LARGE(BC77:BC88,10)=BC88,1,0)*10+IF(LARGE(BC77:BC88,11)=BC88,1,0)*11+IF(LARGE(BC77:BC88,12)=BC88,1,0)*12)</f>
        <v>8</v>
      </c>
      <c r="BE88">
        <f>(IF(LARGE(BC77:BC88,1)=BC88,1,0)*1+IF(LARGE(BC77:BC88,2)=BC88,1,0)*1+IF(LARGE(BC77:BC88,3)=BC88,1,0)*1+IF(LARGE(BC77:BC88,4)=BC88,1,0)*1+IF(LARGE(BC77:BC88,5)=BC88,1,0)*1+IF(LARGE(BC77:BC88,6)=BC88,1,0)*1+IF(LARGE(BC77:BC88,7)=BC88,1,0)*1+IF(LARGE(BC77:BC88,8)=BC88,1,0)*1+IF(LARGE(BC77:BC88,9)=BC88,1,0)*1+IF(LARGE(BC77:BC88,10)=BC88,1,0)*1+IF(LARGE(BC77:BC88,11)=BC88,1,0)*1+IF(LARGE(BC77:BC88,12)=BC88,1,0)*1)</f>
        <v>1</v>
      </c>
      <c r="BF88">
        <f>(SUM(AZ77:AZ87))/11-AZ88</f>
        <v>43.27272727272725</v>
      </c>
      <c r="BG88">
        <f t="shared" si="103"/>
        <v>9.632371082095663</v>
      </c>
      <c r="BH88">
        <f t="shared" si="104"/>
        <v>-52.23587462706121</v>
      </c>
    </row>
    <row r="89" spans="1:52" ht="12.75">
      <c r="A89">
        <f>ROUND(AA89/(132)*100,0)</f>
        <v>100</v>
      </c>
      <c r="B89" s="5"/>
      <c r="C89" s="15">
        <f aca="true" t="shared" si="105" ref="C89:Z89">SUM(C77:C88)</f>
        <v>0.5</v>
      </c>
      <c r="D89" s="16">
        <f t="shared" si="105"/>
        <v>4</v>
      </c>
      <c r="E89" s="15">
        <f t="shared" si="105"/>
        <v>9</v>
      </c>
      <c r="F89" s="16">
        <f t="shared" si="105"/>
        <v>8</v>
      </c>
      <c r="G89" s="15">
        <f t="shared" si="105"/>
        <v>0.5</v>
      </c>
      <c r="H89" s="16">
        <f t="shared" si="105"/>
        <v>0.5</v>
      </c>
      <c r="I89" s="15">
        <f t="shared" si="105"/>
        <v>6</v>
      </c>
      <c r="J89" s="16">
        <f t="shared" si="105"/>
        <v>4.5</v>
      </c>
      <c r="K89" s="15">
        <f t="shared" si="105"/>
        <v>10</v>
      </c>
      <c r="L89" s="16">
        <f t="shared" si="105"/>
        <v>9</v>
      </c>
      <c r="M89" s="15">
        <f t="shared" si="105"/>
        <v>4</v>
      </c>
      <c r="N89" s="16">
        <f t="shared" si="105"/>
        <v>5</v>
      </c>
      <c r="O89" s="15">
        <f t="shared" si="105"/>
        <v>3</v>
      </c>
      <c r="P89" s="16">
        <f t="shared" si="105"/>
        <v>5</v>
      </c>
      <c r="Q89" s="15">
        <f t="shared" si="105"/>
        <v>2</v>
      </c>
      <c r="R89" s="16">
        <f t="shared" si="105"/>
        <v>3</v>
      </c>
      <c r="S89" s="14">
        <f t="shared" si="105"/>
        <v>11</v>
      </c>
      <c r="T89" s="14">
        <f t="shared" si="105"/>
        <v>11</v>
      </c>
      <c r="U89" s="15">
        <f t="shared" si="105"/>
        <v>2</v>
      </c>
      <c r="V89" s="16">
        <f t="shared" si="105"/>
        <v>3</v>
      </c>
      <c r="W89" s="14">
        <f t="shared" si="105"/>
        <v>9</v>
      </c>
      <c r="X89" s="14">
        <f t="shared" si="105"/>
        <v>8</v>
      </c>
      <c r="Y89" s="15">
        <f t="shared" si="105"/>
        <v>8</v>
      </c>
      <c r="Z89" s="16">
        <f t="shared" si="105"/>
        <v>6</v>
      </c>
      <c r="AA89" s="23">
        <f>SUM(AA77:AA88)</f>
        <v>132</v>
      </c>
      <c r="AB89" s="23">
        <f>SUM(AB77:AB88)</f>
        <v>132</v>
      </c>
      <c r="AF89" s="26"/>
      <c r="AG89" s="26"/>
      <c r="AH89" s="26"/>
      <c r="AI89" s="26"/>
      <c r="AJ89" s="26"/>
      <c r="AK89" s="26"/>
      <c r="AZ89" s="26"/>
    </row>
    <row r="90" spans="32:52" ht="12.75">
      <c r="AF90" s="26"/>
      <c r="AG90" s="26"/>
      <c r="AH90" s="26"/>
      <c r="AI90" s="26"/>
      <c r="AJ90" s="26"/>
      <c r="AK90" s="26"/>
      <c r="AZ90" s="26"/>
    </row>
    <row r="91" spans="1:52" ht="12.75">
      <c r="A91" s="4" t="s">
        <v>16</v>
      </c>
      <c r="B91" s="4"/>
      <c r="C91" s="7">
        <v>1</v>
      </c>
      <c r="D91" s="8">
        <v>1</v>
      </c>
      <c r="E91" s="7">
        <v>2</v>
      </c>
      <c r="F91" s="8">
        <v>2</v>
      </c>
      <c r="G91" s="7">
        <v>3</v>
      </c>
      <c r="H91" s="8">
        <v>3</v>
      </c>
      <c r="I91" s="7">
        <v>4</v>
      </c>
      <c r="J91" s="8">
        <v>4</v>
      </c>
      <c r="K91" s="7">
        <v>5</v>
      </c>
      <c r="L91" s="8">
        <v>5</v>
      </c>
      <c r="M91" s="7">
        <v>6</v>
      </c>
      <c r="N91" s="8">
        <v>6</v>
      </c>
      <c r="O91" s="7">
        <v>7</v>
      </c>
      <c r="P91" s="8">
        <v>7</v>
      </c>
      <c r="Q91" s="7">
        <v>8</v>
      </c>
      <c r="R91" s="8">
        <v>8</v>
      </c>
      <c r="S91" s="4">
        <v>9</v>
      </c>
      <c r="T91" s="4">
        <v>9</v>
      </c>
      <c r="U91" s="7">
        <v>10</v>
      </c>
      <c r="V91" s="8">
        <v>10</v>
      </c>
      <c r="W91" s="4">
        <v>11</v>
      </c>
      <c r="X91" s="4">
        <v>11</v>
      </c>
      <c r="Y91" s="7">
        <v>12</v>
      </c>
      <c r="Z91" s="8">
        <v>12</v>
      </c>
      <c r="AA91" t="s">
        <v>90</v>
      </c>
      <c r="AB91" t="s">
        <v>91</v>
      </c>
      <c r="AC91" t="s">
        <v>92</v>
      </c>
      <c r="AD91" t="s">
        <v>95</v>
      </c>
      <c r="AE91" t="s">
        <v>94</v>
      </c>
      <c r="AF91" s="26" t="s">
        <v>96</v>
      </c>
      <c r="AG91" s="26" t="s">
        <v>97</v>
      </c>
      <c r="AH91" s="26"/>
      <c r="AI91" s="26" t="s">
        <v>99</v>
      </c>
      <c r="AJ91" s="26"/>
      <c r="AK91" s="26"/>
      <c r="AZ91" s="26"/>
    </row>
    <row r="92" spans="1:60" ht="12.75">
      <c r="A92">
        <v>1</v>
      </c>
      <c r="B92" t="s">
        <v>76</v>
      </c>
      <c r="C92" s="11" t="s">
        <v>88</v>
      </c>
      <c r="D92" s="12" t="s">
        <v>88</v>
      </c>
      <c r="E92" s="11">
        <v>0</v>
      </c>
      <c r="F92" s="12">
        <v>0</v>
      </c>
      <c r="G92" s="11">
        <v>1</v>
      </c>
      <c r="H92" s="12">
        <v>1</v>
      </c>
      <c r="I92" s="11">
        <v>1</v>
      </c>
      <c r="J92" s="12">
        <v>1</v>
      </c>
      <c r="K92" s="11">
        <v>1</v>
      </c>
      <c r="L92" s="12">
        <v>1</v>
      </c>
      <c r="M92" s="11">
        <v>1</v>
      </c>
      <c r="N92" s="12">
        <v>1</v>
      </c>
      <c r="O92" s="11">
        <v>0</v>
      </c>
      <c r="P92" s="12">
        <v>0</v>
      </c>
      <c r="Q92" s="11">
        <v>0</v>
      </c>
      <c r="R92" s="12">
        <v>0.5</v>
      </c>
      <c r="S92" s="13">
        <v>1</v>
      </c>
      <c r="T92" s="13">
        <v>1</v>
      </c>
      <c r="U92" s="11">
        <v>1</v>
      </c>
      <c r="V92" s="12">
        <v>1</v>
      </c>
      <c r="W92" s="13">
        <v>1</v>
      </c>
      <c r="X92" s="13">
        <v>1</v>
      </c>
      <c r="Y92" s="11">
        <v>0</v>
      </c>
      <c r="Z92" s="12">
        <v>0</v>
      </c>
      <c r="AA92">
        <f aca="true" t="shared" si="106" ref="AA92:AA103">SUM(C92:Z92)</f>
        <v>14.5</v>
      </c>
      <c r="AB92">
        <f>C104+D104</f>
        <v>7.5</v>
      </c>
      <c r="AC92">
        <f aca="true" t="shared" si="107" ref="AC92:AC103">ROUND(AA92/(AA92+AB92)*100,0)</f>
        <v>66</v>
      </c>
      <c r="AD92">
        <f aca="true" t="shared" si="108" ref="AD92:AD103">SUM(AN92:AY92)</f>
        <v>7</v>
      </c>
      <c r="AE92">
        <f>(E92+F92)*AA93+(G92+H92)*AA94+(I92+J92)*AA95+(K92+L92)*AA96+(M92+N92)*AA97+(O92+P92)*AA98+(Q92+R92)*AA99+(S92+T92)*AA100+(U92+V92)*AA101+(W92+X92)*AA102+(Y92+Z92)*AA103</f>
        <v>92.75</v>
      </c>
      <c r="AF92" s="26">
        <f aca="true" t="shared" si="109" ref="AF92:AF103">AA92-AB92</f>
        <v>7</v>
      </c>
      <c r="AG92" s="26">
        <f aca="true" t="shared" si="110" ref="AG92:AG103">BA92/BB92</f>
        <v>5</v>
      </c>
      <c r="AH92" s="26"/>
      <c r="AI92" s="26">
        <f aca="true" t="shared" si="111" ref="AI92:AI103">BD92/BE92</f>
        <v>5</v>
      </c>
      <c r="AJ92" s="26">
        <f>ROUND((AZ92+BH92),0)</f>
        <v>2168</v>
      </c>
      <c r="AK92" s="26">
        <v>2</v>
      </c>
      <c r="AL92">
        <f t="shared" si="81"/>
        <v>14.579275</v>
      </c>
      <c r="AO92">
        <f t="shared" si="89"/>
        <v>0</v>
      </c>
      <c r="AP92">
        <f t="shared" si="90"/>
        <v>1</v>
      </c>
      <c r="AQ92">
        <f t="shared" si="91"/>
        <v>1</v>
      </c>
      <c r="AR92">
        <f t="shared" si="92"/>
        <v>1</v>
      </c>
      <c r="AS92">
        <f t="shared" si="93"/>
        <v>1</v>
      </c>
      <c r="AT92">
        <f t="shared" si="94"/>
        <v>0</v>
      </c>
      <c r="AU92">
        <f t="shared" si="95"/>
        <v>0</v>
      </c>
      <c r="AV92">
        <f t="shared" si="96"/>
        <v>1</v>
      </c>
      <c r="AW92">
        <f t="shared" si="97"/>
        <v>1</v>
      </c>
      <c r="AX92">
        <f t="shared" si="98"/>
        <v>1</v>
      </c>
      <c r="AY92">
        <f t="shared" si="99"/>
        <v>0</v>
      </c>
      <c r="AZ92" s="34">
        <v>2240</v>
      </c>
      <c r="BA92">
        <f>(IF(LARGE(AL92:AL103,1)=AL92,1,0)*1+IF(LARGE(AL92:AL103,2)=AL92,1,0)*2+IF(LARGE(AL92:AL103,3)=AL92,1,0)*3+IF(LARGE(AL92:AL103,4)=AL92,1,0)*4+IF(LARGE(AL92:AL103,5)=AL92,1,0)*5+IF(LARGE(AL92:AL103,6)=AL92,1,0)*6+IF(LARGE(AL92:AL103,7)=AL92,1,0)*7+IF(LARGE(AL92:AL103,8)=AL92,1,0)*8+IF(LARGE(AL92:AL103,9)=AL92,1,0)*9+IF(LARGE(AL92:AL103,10)=AL92,1,0)*10+IF(LARGE(AL92:AL103,11)=AL92,1,0)*11+IF(LARGE(AL92:AL103,12)=AL92,1,0)*12)</f>
        <v>5</v>
      </c>
      <c r="BB92">
        <f>(IF(LARGE(AL92:AL103,1)=AL92,1,0)*1+IF(LARGE(AL92:AL103,2)=AL92,1,0)*1+IF(LARGE(AL92:AL103,3)=AL92,1,0)*1+IF(LARGE(AL92:AL103,4)=AL92,1,0)*1+IF(LARGE(AL92:AL103,5)=AL92,1,0)*1+IF(LARGE(AL92:AL103,6)=AL92,1,0)*1+IF(LARGE(AL92:AL103,7)=AL92,1,0)*1+IF(LARGE(AL92:AL103,8)=AL92,1,0)*1+IF(LARGE(AL92:AL103,9)=AL92,1,0)*1+IF(LARGE(AL92:AL103,10)=AL92,1,0)*1+IF(LARGE(AL92:AL103,11)=AL92,1,0)*1+IF(LARGE(AL92:AL103,12)=AL92,1,0)*1)</f>
        <v>1</v>
      </c>
      <c r="BC92">
        <f aca="true" t="shared" si="112" ref="BC92:BC103">AF92+AD92/100+AE92/10000</f>
        <v>7.079275</v>
      </c>
      <c r="BD92">
        <f>(IF(LARGE(BC92:BC103,1)=BC92,1,0)*1+IF(LARGE(BC92:BC103,2)=BC92,1,0)*2+IF(LARGE(BC92:BC103,3)=BC92,1,0)*3+IF(LARGE(BC92:BC103,4)=BC92,1,0)*4+IF(LARGE(BC92:BC103,5)=BC92,1,0)*5+IF(LARGE(BC92:BC103,6)=BC92,1,0)*6+IF(LARGE(BC92:BC103,7)=BC92,1,0)*7+IF(LARGE(BC92:BC103,8)=BC92,1,0)*8+IF(LARGE(BC92:BC103,9)=BC92,1,0)*9+IF(LARGE(BC92:BC103,10)=BC92,1,0)*10+IF(LARGE(BC92:BC103,11)=BC92,1,0)*11+IF(LARGE(BC92:BC103,12)=BC92,1,0)*12)</f>
        <v>5</v>
      </c>
      <c r="BE92">
        <f>(IF(LARGE(BC92:BC103,1)=BC92,1,0)*1+IF(LARGE(BC92:BC103,2)=BC92,1,0)*1+IF(LARGE(BC92:BC103,3)=BC92,1,0)*1+IF(LARGE(BC92:BC103,4)=BC92,1,0)*1+IF(LARGE(BC92:BC103,5)=BC92,1,0)*1+IF(LARGE(BC92:BC103,6)=BC92,1,0)*1+IF(LARGE(BC92:BC103,7)=BC92,1,0)*1+IF(LARGE(BC92:BC103,8)=BC92,1,0)*1+IF(LARGE(BC92:BC103,9)=BC92,1,0)*1+IF(LARGE(BC92:BC103,10)=BC92,1,0)*1+IF(LARGE(BC92:BC103,11)=BC92,1,0)*1+IF(LARGE(BC92:BC103,12)=BC92,1,0)*1)</f>
        <v>1</v>
      </c>
      <c r="BF92">
        <f>SUM(AZ93:AZ103)/11-AZ92</f>
        <v>-201.18181818181824</v>
      </c>
      <c r="BG92">
        <f>22/(1+POWER(2,BF92/120))</f>
        <v>16.757597094848418</v>
      </c>
      <c r="BH92">
        <f>32*(11+AF92/2-BG92)</f>
        <v>-72.24310703514936</v>
      </c>
    </row>
    <row r="93" spans="1:60" s="36" customFormat="1" ht="12.75">
      <c r="A93" s="36">
        <v>2</v>
      </c>
      <c r="B93" s="46" t="s">
        <v>77</v>
      </c>
      <c r="C93" s="37">
        <v>1</v>
      </c>
      <c r="D93" s="38">
        <v>1</v>
      </c>
      <c r="E93" s="37" t="s">
        <v>88</v>
      </c>
      <c r="F93" s="38" t="s">
        <v>88</v>
      </c>
      <c r="G93" s="37">
        <v>1</v>
      </c>
      <c r="H93" s="38">
        <v>1</v>
      </c>
      <c r="I93" s="37">
        <v>1</v>
      </c>
      <c r="J93" s="38">
        <v>1</v>
      </c>
      <c r="K93" s="37">
        <v>1</v>
      </c>
      <c r="L93" s="38">
        <v>1</v>
      </c>
      <c r="M93" s="37">
        <v>1</v>
      </c>
      <c r="N93" s="38">
        <v>1</v>
      </c>
      <c r="O93" s="37">
        <v>0</v>
      </c>
      <c r="P93" s="38">
        <v>1</v>
      </c>
      <c r="Q93" s="37">
        <v>1</v>
      </c>
      <c r="R93" s="38">
        <v>0.5</v>
      </c>
      <c r="S93" s="39">
        <v>1</v>
      </c>
      <c r="T93" s="39">
        <v>1</v>
      </c>
      <c r="U93" s="37">
        <v>1</v>
      </c>
      <c r="V93" s="38">
        <v>1</v>
      </c>
      <c r="W93" s="39">
        <v>1</v>
      </c>
      <c r="X93" s="39">
        <v>1</v>
      </c>
      <c r="Y93" s="37">
        <v>0.5</v>
      </c>
      <c r="Z93" s="38">
        <v>0.5</v>
      </c>
      <c r="AA93" s="36">
        <f t="shared" si="106"/>
        <v>19.5</v>
      </c>
      <c r="AB93" s="36">
        <f>F104+E104</f>
        <v>2.5</v>
      </c>
      <c r="AC93" s="36">
        <f t="shared" si="107"/>
        <v>89</v>
      </c>
      <c r="AD93" s="36">
        <f t="shared" si="108"/>
        <v>10</v>
      </c>
      <c r="AE93" s="36">
        <f>(C93+D93)*AA92+(G93+H93)*AA94+(I93+J93)*AA95+(K93+L93)*AA96+(M93+N93)*AA97+(O93+P93)*AA98+(Q93+R93)*AA99+(S93+T93)*AA100+(U93+V93)*AA101+(W93+X93)*AA102+(Y93+Z93)*AA103</f>
        <v>177.75</v>
      </c>
      <c r="AF93" s="40">
        <f t="shared" si="109"/>
        <v>17</v>
      </c>
      <c r="AG93" s="40">
        <f t="shared" si="110"/>
        <v>2</v>
      </c>
      <c r="AH93" s="40"/>
      <c r="AI93" s="40">
        <f t="shared" si="111"/>
        <v>2</v>
      </c>
      <c r="AJ93" s="40">
        <f aca="true" t="shared" si="113" ref="AJ93:AJ103">ROUND((AZ93+BH93),0)</f>
        <v>2320</v>
      </c>
      <c r="AK93" s="40">
        <v>2</v>
      </c>
      <c r="AL93" s="36">
        <f t="shared" si="81"/>
        <v>19.617775</v>
      </c>
      <c r="AN93" s="36">
        <f t="shared" si="102"/>
        <v>1</v>
      </c>
      <c r="AP93" s="36">
        <f t="shared" si="90"/>
        <v>1</v>
      </c>
      <c r="AQ93" s="36">
        <f t="shared" si="91"/>
        <v>1</v>
      </c>
      <c r="AR93" s="36">
        <f t="shared" si="92"/>
        <v>1</v>
      </c>
      <c r="AS93" s="36">
        <f t="shared" si="93"/>
        <v>1</v>
      </c>
      <c r="AT93" s="36">
        <f t="shared" si="94"/>
        <v>0.5</v>
      </c>
      <c r="AU93" s="36">
        <f t="shared" si="95"/>
        <v>1</v>
      </c>
      <c r="AV93" s="36">
        <f t="shared" si="96"/>
        <v>1</v>
      </c>
      <c r="AW93" s="36">
        <f t="shared" si="97"/>
        <v>1</v>
      </c>
      <c r="AX93" s="36">
        <f t="shared" si="98"/>
        <v>1</v>
      </c>
      <c r="AY93" s="36">
        <f t="shared" si="99"/>
        <v>0.5</v>
      </c>
      <c r="AZ93" s="41">
        <v>2162</v>
      </c>
      <c r="BA93" s="36">
        <f>(IF(LARGE(AL92:AL103,1)=AL93,1,0)*1+IF(LARGE(AL92:AL103,2)=AL93,1,0)*2+IF(LARGE(AL92:AL103,3)=AL93,1,0)*3+IF(LARGE(AL92:AL103,4)=AL93,1,0)*4+IF(LARGE(AL92:AL103,5)=AL93,1,0)*5+IF(LARGE(AL92:AL103,6)=AL93,1,0)*6+IF(LARGE(AL92:AL103,7)=AL93,1,0)*7+IF(LARGE(AL92:AL103,8)=AL93,1,0)*8+IF(LARGE(AL92:AL103,9)=AL93,1,0)*9+IF(LARGE(AL92:AL103,10)=AL93,1,0)*10+IF(LARGE(AL92:AL103,11)=AL93,1,0)*11+IF(LARGE(AL92:AL103,12)=AL93,1,0)*12)</f>
        <v>2</v>
      </c>
      <c r="BB93" s="36">
        <f>(IF(LARGE(AL92:AL103,1)=AL93,1,0)*1+IF(LARGE(AL92:AL103,2)=AL93,1,0)*1+IF(LARGE(AL92:AL103,3)=AL93,1,0)*1+IF(LARGE(AL92:AL103,4)=AL93,1,0)*1+IF(LARGE(AL92:AL103,5)=AL93,1,0)*1+IF(LARGE(AL92:AL103,6)=AL93,1,0)*1+IF(LARGE(AL92:AL103,7)=AL93,1,0)*1+IF(LARGE(AL92:AL103,8)=AL93,1,0)*1+IF(LARGE(AL92:AL103,9)=AL93,1,0)*1+IF(LARGE(AL92:AL103,10)=AL93,1,0)*1+IF(LARGE(AL92:AL103,11)=AL93,1,0)*1+IF(LARGE(AL92:AL103,12)=AL93,1,0)*1)</f>
        <v>1</v>
      </c>
      <c r="BC93" s="36">
        <f t="shared" si="112"/>
        <v>17.117775</v>
      </c>
      <c r="BD93" s="36">
        <f>(IF(LARGE(BC92:BC103,1)=BC93,1,0)*1+IF(LARGE(BC92:BC103,2)=BC93,1,0)*2+IF(LARGE(BC92:BC103,3)=BC93,1,0)*3+IF(LARGE(BC92:BC103,4)=BC93,1,0)*4+IF(LARGE(BC92:BC103,5)=BC93,1,0)*5+IF(LARGE(BC92:BC103,6)=BC93,1,0)*6+IF(LARGE(BC92:BC103,7)=BC93,1,0)*7+IF(LARGE(BC92:BC103,8)=BC93,1,0)*8+IF(LARGE(BC92:BC103,9)=BC93,1,0)*9+IF(LARGE(BC92:BC103,10)=BC93,1,0)*10+IF(LARGE(BC92:BC103,11)=BC93,1,0)*11+IF(LARGE(BC92:BC103,12)=BC93,1,0)*12)</f>
        <v>2</v>
      </c>
      <c r="BE93" s="36">
        <f>(IF(LARGE(BC92:BC103,1)=BC93,1,0)*1+IF(LARGE(BC92:BC103,2)=BC93,1,0)*1+IF(LARGE(BC92:BC103,3)=BC93,1,0)*1+IF(LARGE(BC92:BC103,4)=BC93,1,0)*1+IF(LARGE(BC92:BC103,5)=BC93,1,0)*1+IF(LARGE(BC92:BC103,6)=BC93,1,0)*1+IF(LARGE(BC92:BC103,7)=BC93,1,0)*1+IF(LARGE(BC92:BC103,8)=BC93,1,0)*1+IF(LARGE(BC92:BC103,9)=BC93,1,0)*1+IF(LARGE(BC92:BC103,10)=BC93,1,0)*1+IF(LARGE(BC92:BC103,11)=BC93,1,0)*1+IF(LARGE(BC92:BC103,12)=BC93,1,0)*1)</f>
        <v>1</v>
      </c>
      <c r="BF93" s="36">
        <f>(SUM(AZ94:AZ103)+SUM(AZ92))/11-AZ93</f>
        <v>-116.09090909090901</v>
      </c>
      <c r="BG93" s="36">
        <f aca="true" t="shared" si="114" ref="BG93:BG103">22/(1+POWER(2,BF93/120))</f>
        <v>14.555864285281999</v>
      </c>
      <c r="BH93" s="36">
        <f aca="true" t="shared" si="115" ref="BH93:BH103">32*(11+AF93/2-BG93)</f>
        <v>158.21234287097604</v>
      </c>
    </row>
    <row r="94" spans="1:60" ht="12.75">
      <c r="A94">
        <v>3</v>
      </c>
      <c r="B94" t="s">
        <v>78</v>
      </c>
      <c r="C94" s="11">
        <v>0</v>
      </c>
      <c r="D94" s="12">
        <v>0</v>
      </c>
      <c r="E94" s="11">
        <v>0</v>
      </c>
      <c r="F94" s="12">
        <v>0</v>
      </c>
      <c r="G94" s="11" t="s">
        <v>88</v>
      </c>
      <c r="H94" s="12" t="s">
        <v>88</v>
      </c>
      <c r="I94" s="11">
        <v>0</v>
      </c>
      <c r="J94" s="12">
        <v>0</v>
      </c>
      <c r="K94" s="11">
        <v>1</v>
      </c>
      <c r="L94" s="12">
        <v>1</v>
      </c>
      <c r="M94" s="11">
        <v>0</v>
      </c>
      <c r="N94" s="12">
        <v>0</v>
      </c>
      <c r="O94" s="11">
        <v>0</v>
      </c>
      <c r="P94" s="12">
        <v>0</v>
      </c>
      <c r="Q94" s="11">
        <v>0</v>
      </c>
      <c r="R94" s="12">
        <v>0</v>
      </c>
      <c r="S94" s="13">
        <v>1</v>
      </c>
      <c r="T94" s="13">
        <v>1</v>
      </c>
      <c r="U94" s="11">
        <v>1</v>
      </c>
      <c r="V94" s="12">
        <v>1</v>
      </c>
      <c r="W94" s="13">
        <v>1</v>
      </c>
      <c r="X94" s="13">
        <v>1</v>
      </c>
      <c r="Y94" s="11">
        <v>0</v>
      </c>
      <c r="Z94" s="12">
        <v>0</v>
      </c>
      <c r="AA94">
        <f t="shared" si="106"/>
        <v>8</v>
      </c>
      <c r="AB94">
        <f>H104+G104</f>
        <v>14</v>
      </c>
      <c r="AC94">
        <f t="shared" si="107"/>
        <v>36</v>
      </c>
      <c r="AD94">
        <f t="shared" si="108"/>
        <v>4</v>
      </c>
      <c r="AE94">
        <f>(C94+D94)*AA92+(E94+F94)*AA93+(I94+J94)*AA95+(K94+L94)*AA96+(M94+N94)*AA97+(O94+P94)*AA98+(Q94+R94)*AA99+(S94+T94)*AA100+(U94+V94)*AA101+(W94+X94)*AA102+(Y94+Z94)*AA103</f>
        <v>26</v>
      </c>
      <c r="AF94" s="26">
        <f t="shared" si="109"/>
        <v>-6</v>
      </c>
      <c r="AG94" s="26">
        <f t="shared" si="110"/>
        <v>8</v>
      </c>
      <c r="AH94" s="26"/>
      <c r="AI94" s="26">
        <f t="shared" si="111"/>
        <v>8</v>
      </c>
      <c r="AJ94" s="26">
        <f t="shared" si="113"/>
        <v>1952</v>
      </c>
      <c r="AK94" s="26">
        <v>2</v>
      </c>
      <c r="AL94">
        <f t="shared" si="81"/>
        <v>8.042599999999998</v>
      </c>
      <c r="AN94">
        <f t="shared" si="102"/>
        <v>0</v>
      </c>
      <c r="AO94">
        <f t="shared" si="89"/>
        <v>0</v>
      </c>
      <c r="AQ94">
        <f t="shared" si="91"/>
        <v>0</v>
      </c>
      <c r="AR94">
        <f t="shared" si="92"/>
        <v>1</v>
      </c>
      <c r="AS94">
        <f t="shared" si="93"/>
        <v>0</v>
      </c>
      <c r="AT94">
        <f t="shared" si="94"/>
        <v>0</v>
      </c>
      <c r="AU94">
        <f t="shared" si="95"/>
        <v>0</v>
      </c>
      <c r="AV94">
        <f t="shared" si="96"/>
        <v>1</v>
      </c>
      <c r="AW94">
        <f t="shared" si="97"/>
        <v>1</v>
      </c>
      <c r="AX94">
        <f t="shared" si="98"/>
        <v>1</v>
      </c>
      <c r="AY94">
        <f t="shared" si="99"/>
        <v>0</v>
      </c>
      <c r="AZ94" s="34">
        <v>2160</v>
      </c>
      <c r="BA94">
        <f>(IF(LARGE(AL92:AL103,1)=AL94,1,0)*1+IF(LARGE(AL92:AL103,2)=AL94,1,0)*2+IF(LARGE(AL92:AL103,3)=AL94,1,0)*3+IF(LARGE(AL92:AL103,4)=AL94,1,0)*4+IF(LARGE(AL92:AL103,5)=AL94,1,0)*5+IF(LARGE(AL92:AL103,6)=AL94,1,0)*6+IF(LARGE(AL92:AL103,7)=AL94,1,0)*7+IF(LARGE(AL92:AL103,8)=AL94,1,0)*8+IF(LARGE(AL92:AL103,9)=AL94,1,0)*9+IF(LARGE(AL92:AL103,10)=AL94,1,0)*10+IF(LARGE(AL92:AL103,11)=AL94,1,0)*11+IF(LARGE(AL92:AL103,12)=AL94,1,0)*12)</f>
        <v>8</v>
      </c>
      <c r="BB94">
        <f>(IF(LARGE(AL92:AL103,1)=AL94,1,0)*1+IF(LARGE(AL92:AL103,2)=AL94,1,0)*1+IF(LARGE(AL92:AL103,3)=AL94,1,0)*1+IF(LARGE(AL92:AL103,4)=AL94,1,0)*1+IF(LARGE(AL92:AL103,5)=AL94,1,0)*1+IF(LARGE(AL92:AL103,6)=AL94,1,0)*1+IF(LARGE(AL92:AL103,7)=AL94,1,0)*1+IF(LARGE(AL92:AL103,8)=AL94,1,0)*1+IF(LARGE(AL92:AL103,9)=AL94,1,0)*1+IF(LARGE(AL92:AL103,10)=AL94,1,0)*1+IF(LARGE(AL92:AL103,11)=AL94,1,0)*1+IF(LARGE(AL92:AL103,12)=AL94,1,0)*1)</f>
        <v>1</v>
      </c>
      <c r="BC94">
        <f t="shared" si="112"/>
        <v>-5.9574</v>
      </c>
      <c r="BD94">
        <f>(IF(LARGE(BC92:BC103,1)=BC94,1,0)*1+IF(LARGE(BC92:BC103,2)=BC94,1,0)*2+IF(LARGE(BC92:BC103,3)=BC94,1,0)*3+IF(LARGE(BC92:BC103,4)=BC94,1,0)*4+IF(LARGE(BC92:BC103,5)=BC94,1,0)*5+IF(LARGE(BC92:BC103,6)=BC94,1,0)*6+IF(LARGE(BC92:BC103,7)=BC94,1,0)*7+IF(LARGE(BC92:BC103,8)=BC94,1,0)*8+IF(LARGE(BC92:BC103,9)=BC94,1,0)*9+IF(LARGE(BC92:BC103,10)=BC94,1,0)*10+IF(LARGE(BC92:BC103,11)=BC94,1,0)*11+IF(LARGE(BC92:BC103,12)=BC94,1,0)*12)</f>
        <v>8</v>
      </c>
      <c r="BE94">
        <f>(IF(LARGE(BC92:BC103,1)=BC94,1,0)*1+IF(LARGE(BC92:BC103,2)=BC94,1,0)*1+IF(LARGE(BC92:BC103,3)=BC94,1,0)*1+IF(LARGE(BC92:BC103,4)=BC94,1,0)*1+IF(LARGE(BC92:BC103,5)=BC94,1,0)*1+IF(LARGE(BC92:BC103,6)=BC94,1,0)*1+IF(LARGE(BC92:BC103,7)=BC94,1,0)*1+IF(LARGE(BC92:BC103,8)=BC94,1,0)*1+IF(LARGE(BC92:BC103,9)=BC94,1,0)*1+IF(LARGE(BC92:BC103,10)=BC94,1,0)*1+IF(LARGE(BC92:BC103,11)=BC94,1,0)*1+IF(LARGE(BC92:BC103,12)=BC94,1,0)*1)</f>
        <v>1</v>
      </c>
      <c r="BF94">
        <f>(SUM(AZ95:AZ103)+SUM(AZ92:AZ93))/11-AZ94</f>
        <v>-113.90909090909099</v>
      </c>
      <c r="BG94">
        <f t="shared" si="114"/>
        <v>14.493666895506342</v>
      </c>
      <c r="BH94">
        <f t="shared" si="115"/>
        <v>-207.79734065620295</v>
      </c>
    </row>
    <row r="95" spans="1:60" ht="12.75">
      <c r="A95">
        <v>4</v>
      </c>
      <c r="B95" t="s">
        <v>79</v>
      </c>
      <c r="C95" s="11">
        <v>0</v>
      </c>
      <c r="D95" s="12">
        <v>0</v>
      </c>
      <c r="E95" s="11">
        <v>0</v>
      </c>
      <c r="F95" s="12">
        <v>0</v>
      </c>
      <c r="G95" s="11">
        <v>1</v>
      </c>
      <c r="H95" s="12">
        <v>1</v>
      </c>
      <c r="I95" s="11" t="s">
        <v>88</v>
      </c>
      <c r="J95" s="12" t="s">
        <v>88</v>
      </c>
      <c r="K95" s="11">
        <v>1</v>
      </c>
      <c r="L95" s="12">
        <v>1</v>
      </c>
      <c r="M95" s="11">
        <v>1</v>
      </c>
      <c r="N95" s="12">
        <v>1</v>
      </c>
      <c r="O95" s="11">
        <v>0</v>
      </c>
      <c r="P95" s="12">
        <v>0</v>
      </c>
      <c r="Q95" s="11">
        <v>0</v>
      </c>
      <c r="R95" s="12">
        <v>0</v>
      </c>
      <c r="S95" s="13">
        <v>1</v>
      </c>
      <c r="T95" s="13">
        <v>1</v>
      </c>
      <c r="U95" s="11">
        <v>1</v>
      </c>
      <c r="V95" s="12">
        <v>1</v>
      </c>
      <c r="W95" s="13">
        <v>1</v>
      </c>
      <c r="X95" s="13">
        <v>1</v>
      </c>
      <c r="Y95" s="11">
        <v>0</v>
      </c>
      <c r="Z95" s="12">
        <v>0</v>
      </c>
      <c r="AA95">
        <f t="shared" si="106"/>
        <v>12</v>
      </c>
      <c r="AB95">
        <f>J104+I104</f>
        <v>10</v>
      </c>
      <c r="AC95">
        <f t="shared" si="107"/>
        <v>55</v>
      </c>
      <c r="AD95">
        <f t="shared" si="108"/>
        <v>6</v>
      </c>
      <c r="AE95">
        <f>(C95+D95)*AA92+(E95+F95)*AA93+(G95+H95)*AA94+(K95+L95)*AA96+(M95+N95)*AA97+(O95+P95)*AA98+(Q95+R95)*AA99+(S95+T95)*AA100+(U95+V95)*AA101+(W95+X95)*AA102+(Y95+Z95)*AA103</f>
        <v>60</v>
      </c>
      <c r="AF95" s="26">
        <f t="shared" si="109"/>
        <v>2</v>
      </c>
      <c r="AG95" s="26">
        <f t="shared" si="110"/>
        <v>6</v>
      </c>
      <c r="AH95" s="26"/>
      <c r="AI95" s="26">
        <f t="shared" si="111"/>
        <v>6</v>
      </c>
      <c r="AJ95" s="26">
        <f t="shared" si="113"/>
        <v>2080</v>
      </c>
      <c r="AK95" s="26">
        <v>2</v>
      </c>
      <c r="AL95">
        <f t="shared" si="81"/>
        <v>12.066</v>
      </c>
      <c r="AN95">
        <f t="shared" si="102"/>
        <v>0</v>
      </c>
      <c r="AO95">
        <f t="shared" si="89"/>
        <v>0</v>
      </c>
      <c r="AP95">
        <f t="shared" si="90"/>
        <v>1</v>
      </c>
      <c r="AR95">
        <f t="shared" si="92"/>
        <v>1</v>
      </c>
      <c r="AS95">
        <f t="shared" si="93"/>
        <v>1</v>
      </c>
      <c r="AT95">
        <f t="shared" si="94"/>
        <v>0</v>
      </c>
      <c r="AU95">
        <f t="shared" si="95"/>
        <v>0</v>
      </c>
      <c r="AV95">
        <f t="shared" si="96"/>
        <v>1</v>
      </c>
      <c r="AW95">
        <f t="shared" si="97"/>
        <v>1</v>
      </c>
      <c r="AX95">
        <f t="shared" si="98"/>
        <v>1</v>
      </c>
      <c r="AY95">
        <f t="shared" si="99"/>
        <v>0</v>
      </c>
      <c r="AZ95" s="34">
        <v>2152</v>
      </c>
      <c r="BA95">
        <f>(IF(LARGE(AL92:AL103,1)=AL95,1,0)*1+IF(LARGE(AL92:AL103,2)=AL95,1,0)*2+IF(LARGE(AL92:AL103,3)=AL95,1,0)*3+IF(LARGE(AL92:AL103,4)=AL95,1,0)*4+IF(LARGE(AL92:AL103,5)=AL95,1,0)*5+IF(LARGE(AL92:AL103,6)=AL95,1,0)*6+IF(LARGE(AL92:AL103,7)=AL95,1,0)*7+IF(LARGE(AL92:AL103,8)=AL95,1,0)*8+IF(LARGE(AL92:AL103,9)=AL95,1,0)*9+IF(LARGE(AL92:AL103,10)=AL95,1,0)*10+IF(LARGE(AL92:AL103,11)=AL95,1,0)*11+IF(LARGE(AL92:AL103,12)=AL95,1,0)*12)</f>
        <v>6</v>
      </c>
      <c r="BB95">
        <f>(IF(LARGE(AL92:AL103,1)=AL95,1,0)*1+IF(LARGE(AL92:AL103,2)=AL95,1,0)*1+IF(LARGE(AL92:AL103,3)=AL95,1,0)*1+IF(LARGE(AL92:AL103,4)=AL95,1,0)*1+IF(LARGE(AL92:AL103,5)=AL95,1,0)*1+IF(LARGE(AL92:AL103,6)=AL95,1,0)*1+IF(LARGE(AL92:AL103,7)=AL95,1,0)*1+IF(LARGE(AL92:AL103,8)=AL95,1,0)*1+IF(LARGE(AL92:AL103,9)=AL95,1,0)*1+IF(LARGE(AL92:AL103,10)=AL95,1,0)*1+IF(LARGE(AL92:AL103,11)=AL95,1,0)*1+IF(LARGE(AL92:AL103,12)=AL95,1,0)*1)</f>
        <v>1</v>
      </c>
      <c r="BC95">
        <f t="shared" si="112"/>
        <v>2.066</v>
      </c>
      <c r="BD95">
        <f>(IF(LARGE(BC92:BC103,1)=BC95,1,0)*1+IF(LARGE(BC92:BC103,2)=BC95,1,0)*2+IF(LARGE(BC92:BC103,3)=BC95,1,0)*3+IF(LARGE(BC92:BC103,4)=BC95,1,0)*4+IF(LARGE(BC92:BC103,5)=BC95,1,0)*5+IF(LARGE(BC92:BC103,6)=BC95,1,0)*6+IF(LARGE(BC92:BC103,7)=BC95,1,0)*7+IF(LARGE(BC92:BC103,8)=BC95,1,0)*8+IF(LARGE(BC92:BC103,9)=BC95,1,0)*9+IF(LARGE(BC92:BC103,10)=BC95,1,0)*10+IF(LARGE(BC92:BC103,11)=BC95,1,0)*11+IF(LARGE(BC92:BC103,12)=BC95,1,0)*12)</f>
        <v>6</v>
      </c>
      <c r="BE95">
        <f>(IF(LARGE(BC92:BC103,1)=BC95,1,0)*1+IF(LARGE(BC92:BC103,2)=BC95,1,0)*1+IF(LARGE(BC92:BC103,3)=BC95,1,0)*1+IF(LARGE(BC92:BC103,4)=BC95,1,0)*1+IF(LARGE(BC92:BC103,5)=BC95,1,0)*1+IF(LARGE(BC92:BC103,6)=BC95,1,0)*1+IF(LARGE(BC92:BC103,7)=BC95,1,0)*1+IF(LARGE(BC92:BC103,8)=BC95,1,0)*1+IF(LARGE(BC92:BC103,9)=BC95,1,0)*1+IF(LARGE(BC92:BC103,10)=BC95,1,0)*1+IF(LARGE(BC92:BC103,11)=BC95,1,0)*1+IF(LARGE(BC92:BC103,12)=BC95,1,0)*1)</f>
        <v>1</v>
      </c>
      <c r="BF95">
        <f>(SUM(AZ96:AZ103)+SUM(AZ92:AZ94))/11-AZ95</f>
        <v>-105.18181818181824</v>
      </c>
      <c r="BG95">
        <f t="shared" si="114"/>
        <v>14.242417993729395</v>
      </c>
      <c r="BH95">
        <f t="shared" si="115"/>
        <v>-71.75737579934065</v>
      </c>
    </row>
    <row r="96" spans="1:60" ht="12.75">
      <c r="A96">
        <v>5</v>
      </c>
      <c r="B96" t="s">
        <v>80</v>
      </c>
      <c r="C96" s="11">
        <v>0</v>
      </c>
      <c r="D96" s="12">
        <v>0</v>
      </c>
      <c r="E96" s="11">
        <v>0</v>
      </c>
      <c r="F96" s="12">
        <v>0</v>
      </c>
      <c r="G96" s="11">
        <v>0</v>
      </c>
      <c r="H96" s="12">
        <v>0</v>
      </c>
      <c r="I96" s="11">
        <v>0</v>
      </c>
      <c r="J96" s="12">
        <v>0</v>
      </c>
      <c r="K96" s="11" t="s">
        <v>88</v>
      </c>
      <c r="L96" s="12" t="s">
        <v>88</v>
      </c>
      <c r="M96" s="11">
        <v>0</v>
      </c>
      <c r="N96" s="12">
        <v>1</v>
      </c>
      <c r="O96" s="11">
        <v>0</v>
      </c>
      <c r="P96" s="12">
        <v>0</v>
      </c>
      <c r="Q96" s="11">
        <v>0</v>
      </c>
      <c r="R96" s="12">
        <v>0</v>
      </c>
      <c r="S96" s="13">
        <v>1</v>
      </c>
      <c r="T96" s="13">
        <v>1</v>
      </c>
      <c r="U96" s="11">
        <v>0</v>
      </c>
      <c r="V96" s="12">
        <v>0</v>
      </c>
      <c r="W96" s="13">
        <v>1</v>
      </c>
      <c r="X96" s="13">
        <v>1</v>
      </c>
      <c r="Y96" s="11">
        <v>0</v>
      </c>
      <c r="Z96" s="12">
        <v>0</v>
      </c>
      <c r="AA96">
        <f t="shared" si="106"/>
        <v>5</v>
      </c>
      <c r="AB96">
        <f>L104+K104</f>
        <v>17</v>
      </c>
      <c r="AC96">
        <f t="shared" si="107"/>
        <v>23</v>
      </c>
      <c r="AD96">
        <f t="shared" si="108"/>
        <v>2.5</v>
      </c>
      <c r="AE96">
        <f>(C96+D96)*AA92+(E96+F96)*AA93+(G96+H96)*AA94+(I96+J96)*AA95+(M96+N96)*AA97+(O96+P96)*AA98+(Q96+R96)*AA99+(S96+T96)*AA100+(U96+V96)*AA101+(W96+X96)*AA102+(Y96+Z96)*AA103</f>
        <v>17</v>
      </c>
      <c r="AF96" s="26">
        <f t="shared" si="109"/>
        <v>-12</v>
      </c>
      <c r="AG96" s="26">
        <f t="shared" si="110"/>
        <v>9</v>
      </c>
      <c r="AH96" s="26"/>
      <c r="AI96" s="26">
        <f t="shared" si="111"/>
        <v>9</v>
      </c>
      <c r="AJ96" s="26">
        <f t="shared" si="113"/>
        <v>1859</v>
      </c>
      <c r="AK96" s="26">
        <v>2</v>
      </c>
      <c r="AL96">
        <f t="shared" si="81"/>
        <v>5.0267</v>
      </c>
      <c r="AN96">
        <f t="shared" si="102"/>
        <v>0</v>
      </c>
      <c r="AO96">
        <f t="shared" si="89"/>
        <v>0</v>
      </c>
      <c r="AP96">
        <f t="shared" si="90"/>
        <v>0</v>
      </c>
      <c r="AQ96">
        <f t="shared" si="91"/>
        <v>0</v>
      </c>
      <c r="AS96">
        <f t="shared" si="93"/>
        <v>0.5</v>
      </c>
      <c r="AT96">
        <f t="shared" si="94"/>
        <v>0</v>
      </c>
      <c r="AU96">
        <f t="shared" si="95"/>
        <v>0</v>
      </c>
      <c r="AV96">
        <f t="shared" si="96"/>
        <v>1</v>
      </c>
      <c r="AW96">
        <f t="shared" si="97"/>
        <v>0</v>
      </c>
      <c r="AX96">
        <f t="shared" si="98"/>
        <v>1</v>
      </c>
      <c r="AY96">
        <f t="shared" si="99"/>
        <v>0</v>
      </c>
      <c r="AZ96" s="34">
        <v>2098</v>
      </c>
      <c r="BA96">
        <f>(IF(LARGE(AL92:AL103,1)=AL96,1,0)*1+IF(LARGE(AL92:AL103,2)=AL96,1,0)*2+IF(LARGE(AL92:AL103,3)=AL96,1,0)*3+IF(LARGE(AL92:AL103,4)=AL96,1,0)*4+IF(LARGE(AL92:AL103,5)=AL96,1,0)*5+IF(LARGE(AL92:AL103,6)=AL96,1,0)*6+IF(LARGE(AL92:AL103,7)=AL96,1,0)*7+IF(LARGE(AL92:AL103,8)=AL96,1,0)*8+IF(LARGE(AL92:AL103,9)=AL96,1,0)*9+IF(LARGE(AL92:AL103,10)=AL96,1,0)*10+IF(LARGE(AL92:AL103,11)=AL96,1,0)*11+IF(LARGE(AL92:AL103,12)=AL96,1,0)*12)</f>
        <v>9</v>
      </c>
      <c r="BB96">
        <f>(IF(LARGE(AL92:AL103,1)=AL96,1,0)*1+IF(LARGE(AL92:AL103,2)=AL96,1,0)*1+IF(LARGE(AL92:AL103,3)=AL96,1,0)*1+IF(LARGE(AL92:AL103,4)=AL96,1,0)*1+IF(LARGE(AL92:AL103,5)=AL96,1,0)*1+IF(LARGE(AL92:AL103,6)=AL96,1,0)*1+IF(LARGE(AL92:AL103,7)=AL96,1,0)*1+IF(LARGE(AL92:AL103,8)=AL96,1,0)*1+IF(LARGE(AL92:AL103,9)=AL96,1,0)*1+IF(LARGE(AL92:AL103,10)=AL96,1,0)*1+IF(LARGE(AL92:AL103,11)=AL96,1,0)*1+IF(LARGE(AL92:AL103,12)=AL96,1,0)*1)</f>
        <v>1</v>
      </c>
      <c r="BC96">
        <f t="shared" si="112"/>
        <v>-11.9733</v>
      </c>
      <c r="BD96">
        <f>(IF(LARGE(BC92:BC103,1)=BC96,1,0)*1+IF(LARGE(BC92:BC103,2)=BC96,1,0)*2+IF(LARGE(BC92:BC103,3)=BC96,1,0)*3+IF(LARGE(BC92:BC103,4)=BC96,1,0)*4+IF(LARGE(BC92:BC103,5)=BC96,1,0)*5+IF(LARGE(BC92:BC103,6)=BC96,1,0)*6+IF(LARGE(BC92:BC103,7)=BC96,1,0)*7+IF(LARGE(BC92:BC103,8)=BC96,1,0)*8+IF(LARGE(BC92:BC103,9)=BC96,1,0)*9+IF(LARGE(BC92:BC103,10)=BC96,1,0)*10+IF(LARGE(BC92:BC103,11)=BC96,1,0)*11+IF(LARGE(BC92:BC103,12)=BC96,1,0)*12)</f>
        <v>9</v>
      </c>
      <c r="BE96">
        <f>(IF(LARGE(BC92:BC103,1)=BC96,1,0)*1+IF(LARGE(BC92:BC103,2)=BC96,1,0)*1+IF(LARGE(BC92:BC103,3)=BC96,1,0)*1+IF(LARGE(BC92:BC103,4)=BC96,1,0)*1+IF(LARGE(BC92:BC103,5)=BC96,1,0)*1+IF(LARGE(BC92:BC103,6)=BC96,1,0)*1+IF(LARGE(BC92:BC103,7)=BC96,1,0)*1+IF(LARGE(BC92:BC103,8)=BC96,1,0)*1+IF(LARGE(BC92:BC103,9)=BC96,1,0)*1+IF(LARGE(BC92:BC103,10)=BC96,1,0)*1+IF(LARGE(BC92:BC103,11)=BC96,1,0)*1+IF(LARGE(BC92:BC103,12)=BC96,1,0)*1)</f>
        <v>1</v>
      </c>
      <c r="BF96">
        <f>(SUM(AZ97:AZ103)+SUM(AZ92:AZ95))/11-AZ96</f>
        <v>-46.27272727272748</v>
      </c>
      <c r="BG96">
        <f t="shared" si="114"/>
        <v>12.461360079321302</v>
      </c>
      <c r="BH96">
        <f t="shared" si="115"/>
        <v>-238.76352253828168</v>
      </c>
    </row>
    <row r="97" spans="1:60" ht="12.75">
      <c r="A97">
        <v>6</v>
      </c>
      <c r="B97" s="1" t="s">
        <v>81</v>
      </c>
      <c r="C97" s="11">
        <v>0</v>
      </c>
      <c r="D97" s="12">
        <v>0</v>
      </c>
      <c r="E97" s="11">
        <v>0</v>
      </c>
      <c r="F97" s="12">
        <v>0</v>
      </c>
      <c r="G97" s="11">
        <v>1</v>
      </c>
      <c r="H97" s="12">
        <v>1</v>
      </c>
      <c r="I97" s="11">
        <v>0</v>
      </c>
      <c r="J97" s="12">
        <v>0</v>
      </c>
      <c r="K97" s="11">
        <v>0</v>
      </c>
      <c r="L97" s="12">
        <v>1</v>
      </c>
      <c r="M97" s="11" t="s">
        <v>88</v>
      </c>
      <c r="N97" s="12" t="s">
        <v>88</v>
      </c>
      <c r="O97" s="11">
        <v>0</v>
      </c>
      <c r="P97" s="12">
        <v>0</v>
      </c>
      <c r="Q97" s="11">
        <v>0</v>
      </c>
      <c r="R97" s="12">
        <v>0</v>
      </c>
      <c r="S97" s="13">
        <v>1</v>
      </c>
      <c r="T97" s="13">
        <v>1</v>
      </c>
      <c r="U97" s="11">
        <v>1</v>
      </c>
      <c r="V97" s="12">
        <v>1</v>
      </c>
      <c r="W97" s="13">
        <v>1</v>
      </c>
      <c r="X97" s="13">
        <v>1</v>
      </c>
      <c r="Y97" s="11">
        <v>0</v>
      </c>
      <c r="Z97" s="12">
        <v>0</v>
      </c>
      <c r="AA97">
        <f t="shared" si="106"/>
        <v>9</v>
      </c>
      <c r="AB97">
        <f>N104+M104</f>
        <v>13</v>
      </c>
      <c r="AC97">
        <f t="shared" si="107"/>
        <v>41</v>
      </c>
      <c r="AD97">
        <f t="shared" si="108"/>
        <v>4.5</v>
      </c>
      <c r="AE97">
        <f>(C97+D97)*AA92+(E97+F97)*AA93+(G97+H97)*AA94+(I97+J97)*AA95+(K97+L97)*AA96+(O97+P97)*AA98+(Q97+R97)*AA99+(S97+T97)*AA100+(U97+V97)*AA101+(W97+X97)*AA102+(Y97+Z97)*AA103</f>
        <v>37</v>
      </c>
      <c r="AF97" s="26">
        <f t="shared" si="109"/>
        <v>-4</v>
      </c>
      <c r="AG97" s="26">
        <f t="shared" si="110"/>
        <v>7</v>
      </c>
      <c r="AH97" s="26"/>
      <c r="AI97" s="26">
        <f t="shared" si="111"/>
        <v>7</v>
      </c>
      <c r="AJ97" s="26">
        <f t="shared" si="113"/>
        <v>1991</v>
      </c>
      <c r="AK97" s="26">
        <v>2</v>
      </c>
      <c r="AL97">
        <f t="shared" si="81"/>
        <v>9.0487</v>
      </c>
      <c r="AN97">
        <f t="shared" si="102"/>
        <v>0</v>
      </c>
      <c r="AO97">
        <f t="shared" si="89"/>
        <v>0</v>
      </c>
      <c r="AP97">
        <f t="shared" si="90"/>
        <v>1</v>
      </c>
      <c r="AQ97">
        <f t="shared" si="91"/>
        <v>0</v>
      </c>
      <c r="AR97">
        <f t="shared" si="92"/>
        <v>0.5</v>
      </c>
      <c r="AT97">
        <f t="shared" si="94"/>
        <v>0</v>
      </c>
      <c r="AU97">
        <f t="shared" si="95"/>
        <v>0</v>
      </c>
      <c r="AV97">
        <f t="shared" si="96"/>
        <v>1</v>
      </c>
      <c r="AW97">
        <f t="shared" si="97"/>
        <v>1</v>
      </c>
      <c r="AX97">
        <f t="shared" si="98"/>
        <v>1</v>
      </c>
      <c r="AY97">
        <f t="shared" si="99"/>
        <v>0</v>
      </c>
      <c r="AZ97" s="34">
        <v>2059</v>
      </c>
      <c r="BA97">
        <f>(IF(LARGE(AL92:AL103,1)=AL97,1,0)*1+IF(LARGE(AL92:AL103,2)=AL97,1,0)*2+IF(LARGE(AL92:AL103,3)=AL97,1,0)*3+IF(LARGE(AL92:AL103,4)=AL97,1,0)*4+IF(LARGE(AL92:AL103,5)=AL97,1,0)*5+IF(LARGE(AL92:AL103,6)=AL97,1,0)*6+IF(LARGE(AL92:AL103,7)=AL97,1,0)*7+IF(LARGE(AL92:AL103,8)=AL97,1,0)*8+IF(LARGE(AL92:AL103,9)=AL97,1,0)*9+IF(LARGE(AL92:AL103,10)=AL97,1,0)*10+IF(LARGE(AL92:AL103,11)=AL97,1,0)*11+IF(LARGE(AL92:AL103,12)=AL97,1,0)*12)</f>
        <v>7</v>
      </c>
      <c r="BB97">
        <f>(IF(LARGE(AL92:AL103,1)=AL97,1,0)*1+IF(LARGE(AL92:AL103,2)=AL97,1,0)*1+IF(LARGE(AL92:AL103,3)=AL97,1,0)*1+IF(LARGE(AL92:AL103,4)=AL97,1,0)*1+IF(LARGE(AL92:AL103,5)=AL97,1,0)*1+IF(LARGE(AL92:AL103,6)=AL97,1,0)*1+IF(LARGE(AL92:AL103,7)=AL97,1,0)*1+IF(LARGE(AL92:AL103,8)=AL97,1,0)*1+IF(LARGE(AL92:AL103,9)=AL97,1,0)*1+IF(LARGE(AL92:AL103,10)=AL97,1,0)*1+IF(LARGE(AL92:AL103,11)=AL97,1,0)*1+IF(LARGE(AL92:AL103,12)=AL97,1,0)*1)</f>
        <v>1</v>
      </c>
      <c r="BC97">
        <f t="shared" si="112"/>
        <v>-3.9513000000000003</v>
      </c>
      <c r="BD97">
        <f>(IF(LARGE(BC92:BC103,1)=BC97,1,0)*1+IF(LARGE(BC92:BC103,2)=BC97,1,0)*2+IF(LARGE(BC92:BC103,3)=BC97,1,0)*3+IF(LARGE(BC92:BC103,4)=BC97,1,0)*4+IF(LARGE(BC92:BC103,5)=BC97,1,0)*5+IF(LARGE(BC92:BC103,6)=BC97,1,0)*6+IF(LARGE(BC92:BC103,7)=BC97,1,0)*7+IF(LARGE(BC92:BC103,8)=BC97,1,0)*8+IF(LARGE(BC92:BC103,9)=BC97,1,0)*9+IF(LARGE(BC92:BC103,10)=BC97,1,0)*10+IF(LARGE(BC92:BC103,11)=BC97,1,0)*11+IF(LARGE(BC92:BC103,12)=BC97,1,0)*12)</f>
        <v>7</v>
      </c>
      <c r="BE97">
        <f>(IF(LARGE(BC92:BC103,1)=BC97,1,0)*1+IF(LARGE(BC92:BC103,2)=BC97,1,0)*1+IF(LARGE(BC92:BC103,3)=BC97,1,0)*1+IF(LARGE(BC92:BC103,4)=BC97,1,0)*1+IF(LARGE(BC92:BC103,5)=BC97,1,0)*1+IF(LARGE(BC92:BC103,6)=BC97,1,0)*1+IF(LARGE(BC92:BC103,7)=BC97,1,0)*1+IF(LARGE(BC92:BC103,8)=BC97,1,0)*1+IF(LARGE(BC92:BC103,9)=BC97,1,0)*1+IF(LARGE(BC92:BC103,10)=BC97,1,0)*1+IF(LARGE(BC92:BC103,11)=BC97,1,0)*1+IF(LARGE(BC92:BC103,12)=BC97,1,0)*1)</f>
        <v>1</v>
      </c>
      <c r="BF97">
        <f>(SUM(AZ98:AZ103)+SUM(AZ92:AZ96))/11-AZ97</f>
        <v>-3.7272727272725206</v>
      </c>
      <c r="BG97">
        <f t="shared" si="114"/>
        <v>11.118408069647774</v>
      </c>
      <c r="BH97">
        <f t="shared" si="115"/>
        <v>-67.78905822872878</v>
      </c>
    </row>
    <row r="98" spans="1:60" ht="12.75">
      <c r="A98">
        <v>7</v>
      </c>
      <c r="B98" t="s">
        <v>82</v>
      </c>
      <c r="C98" s="11">
        <v>1</v>
      </c>
      <c r="D98" s="12">
        <v>1</v>
      </c>
      <c r="E98" s="11">
        <v>0</v>
      </c>
      <c r="F98" s="12">
        <v>1</v>
      </c>
      <c r="G98" s="11">
        <v>1</v>
      </c>
      <c r="H98" s="12">
        <v>1</v>
      </c>
      <c r="I98" s="11">
        <v>1</v>
      </c>
      <c r="J98" s="12">
        <v>1</v>
      </c>
      <c r="K98" s="11">
        <v>1</v>
      </c>
      <c r="L98" s="12">
        <v>1</v>
      </c>
      <c r="M98" s="11">
        <v>1</v>
      </c>
      <c r="N98" s="12">
        <v>1</v>
      </c>
      <c r="O98" s="11" t="s">
        <v>88</v>
      </c>
      <c r="P98" s="12" t="s">
        <v>88</v>
      </c>
      <c r="Q98" s="11">
        <v>0.5</v>
      </c>
      <c r="R98" s="12">
        <v>0.5</v>
      </c>
      <c r="S98" s="13">
        <v>1</v>
      </c>
      <c r="T98" s="13">
        <v>1</v>
      </c>
      <c r="U98" s="11">
        <v>1</v>
      </c>
      <c r="V98" s="12">
        <v>1</v>
      </c>
      <c r="W98" s="13">
        <v>1</v>
      </c>
      <c r="X98" s="13">
        <v>1</v>
      </c>
      <c r="Y98" s="11">
        <v>0</v>
      </c>
      <c r="Z98" s="12">
        <v>0</v>
      </c>
      <c r="AA98">
        <f t="shared" si="106"/>
        <v>18</v>
      </c>
      <c r="AB98">
        <f>P104+O104</f>
        <v>4</v>
      </c>
      <c r="AC98">
        <f t="shared" si="107"/>
        <v>82</v>
      </c>
      <c r="AD98">
        <f t="shared" si="108"/>
        <v>9</v>
      </c>
      <c r="AE98">
        <f>(C98+D98)*AA92+(E98+F98)*AA93+(G98+H98)*AA94+(I98+J98)*AA95+(K98+L98)*AA96+(M98+N98)*AA97+(Q98+R98)*AA99+(S98+T98)*AA100+(U98+V98)*AA101+(W98+X98)*AA102+(Y98+Z98)*AA103</f>
        <v>150</v>
      </c>
      <c r="AF98" s="26">
        <f t="shared" si="109"/>
        <v>14</v>
      </c>
      <c r="AG98" s="26">
        <f t="shared" si="110"/>
        <v>3</v>
      </c>
      <c r="AH98" s="26"/>
      <c r="AI98" s="26">
        <f t="shared" si="111"/>
        <v>3</v>
      </c>
      <c r="AJ98" s="26">
        <f t="shared" si="113"/>
        <v>2283</v>
      </c>
      <c r="AK98" s="26">
        <v>2</v>
      </c>
      <c r="AL98">
        <f t="shared" si="81"/>
        <v>18.105</v>
      </c>
      <c r="AN98">
        <f t="shared" si="102"/>
        <v>1</v>
      </c>
      <c r="AO98">
        <f t="shared" si="89"/>
        <v>0.5</v>
      </c>
      <c r="AP98">
        <f t="shared" si="90"/>
        <v>1</v>
      </c>
      <c r="AQ98">
        <f t="shared" si="91"/>
        <v>1</v>
      </c>
      <c r="AR98">
        <f t="shared" si="92"/>
        <v>1</v>
      </c>
      <c r="AS98">
        <f t="shared" si="93"/>
        <v>1</v>
      </c>
      <c r="AU98">
        <f t="shared" si="95"/>
        <v>0.5</v>
      </c>
      <c r="AV98">
        <f t="shared" si="96"/>
        <v>1</v>
      </c>
      <c r="AW98">
        <f t="shared" si="97"/>
        <v>1</v>
      </c>
      <c r="AX98">
        <f t="shared" si="98"/>
        <v>1</v>
      </c>
      <c r="AY98">
        <f t="shared" si="99"/>
        <v>0</v>
      </c>
      <c r="AZ98" s="34">
        <v>2024</v>
      </c>
      <c r="BA98">
        <f>(IF(LARGE(AL92:AL103,1)=AL98,1,0)*1+IF(LARGE(AL92:AL103,2)=AL98,1,0)*2+IF(LARGE(AL92:AL103,3)=AL98,1,0)*3+IF(LARGE(AL92:AL103,4)=AL98,1,0)*4+IF(LARGE(AL92:AL103,5)=AL98,1,0)*5+IF(LARGE(AL92:AL103,6)=AL98,1,0)*6+IF(LARGE(AL92:AL103,7)=AL98,1,0)*7+IF(LARGE(AL92:AL103,8)=AL98,1,0)*8+IF(LARGE(AL92:AL103,9)=AL98,1,0)*9+IF(LARGE(AL92:AL103,10)=AL98,1,0)*10+IF(LARGE(AL92:AL103,11)=AL98,1,0)*11+IF(LARGE(AL92:AL103,12)=AL98,1,0)*12)</f>
        <v>3</v>
      </c>
      <c r="BB98">
        <f>(IF(LARGE(AL92:AL103,1)=AL98,1,0)*1+IF(LARGE(AL92:AL103,2)=AL98,1,0)*1+IF(LARGE(AL92:AL103,3)=AL98,1,0)*1+IF(LARGE(AL92:AL103,4)=AL98,1,0)*1+IF(LARGE(AL92:AL103,5)=AL98,1,0)*1+IF(LARGE(AL92:AL103,6)=AL98,1,0)*1+IF(LARGE(AL92:AL103,7)=AL98,1,0)*1+IF(LARGE(AL92:AL103,8)=AL98,1,0)*1+IF(LARGE(AL92:AL103,9)=AL98,1,0)*1+IF(LARGE(AL92:AL103,10)=AL98,1,0)*1+IF(LARGE(AL92:AL103,11)=AL98,1,0)*1+IF(LARGE(AL92:AL103,12)=AL98,1,0)*1)</f>
        <v>1</v>
      </c>
      <c r="BC98">
        <f t="shared" si="112"/>
        <v>14.105</v>
      </c>
      <c r="BD98">
        <f>(IF(LARGE(BC92:BC103,1)=BC98,1,0)*1+IF(LARGE(BC92:BC103,2)=BC98,1,0)*2+IF(LARGE(BC92:BC103,3)=BC98,1,0)*3+IF(LARGE(BC92:BC103,4)=BC98,1,0)*4+IF(LARGE(BC92:BC103,5)=BC98,1,0)*5+IF(LARGE(BC92:BC103,6)=BC98,1,0)*6+IF(LARGE(BC92:BC103,7)=BC98,1,0)*7+IF(LARGE(BC92:BC103,8)=BC98,1,0)*8+IF(LARGE(BC92:BC103,9)=BC98,1,0)*9+IF(LARGE(BC92:BC103,10)=BC98,1,0)*10+IF(LARGE(BC92:BC103,11)=BC98,1,0)*11+IF(LARGE(BC92:BC103,12)=BC98,1,0)*12)</f>
        <v>3</v>
      </c>
      <c r="BE98">
        <f>(IF(LARGE(BC92:BC103,1)=BC98,1,0)*1+IF(LARGE(BC92:BC103,2)=BC98,1,0)*1+IF(LARGE(BC92:BC103,3)=BC98,1,0)*1+IF(LARGE(BC92:BC103,4)=BC98,1,0)*1+IF(LARGE(BC92:BC103,5)=BC98,1,0)*1+IF(LARGE(BC92:BC103,6)=BC98,1,0)*1+IF(LARGE(BC92:BC103,7)=BC98,1,0)*1+IF(LARGE(BC92:BC103,8)=BC98,1,0)*1+IF(LARGE(BC92:BC103,9)=BC98,1,0)*1+IF(LARGE(BC92:BC103,10)=BC98,1,0)*1+IF(LARGE(BC92:BC103,11)=BC98,1,0)*1+IF(LARGE(BC92:BC103,12)=BC98,1,0)*1)</f>
        <v>1</v>
      </c>
      <c r="BF98">
        <f>(SUM(AZ99:AZ103)+SUM(AZ92:AZ97))/11-AZ98</f>
        <v>34.454545454545496</v>
      </c>
      <c r="BG98">
        <f t="shared" si="114"/>
        <v>9.909003705685189</v>
      </c>
      <c r="BH98">
        <f t="shared" si="115"/>
        <v>258.91188141807396</v>
      </c>
    </row>
    <row r="99" spans="1:60" ht="12.75">
      <c r="A99">
        <v>8</v>
      </c>
      <c r="B99" t="s">
        <v>83</v>
      </c>
      <c r="C99" s="11">
        <v>0.5</v>
      </c>
      <c r="D99" s="12">
        <v>1</v>
      </c>
      <c r="E99" s="11">
        <v>0.5</v>
      </c>
      <c r="F99" s="12">
        <v>0</v>
      </c>
      <c r="G99" s="11">
        <v>1</v>
      </c>
      <c r="H99" s="12">
        <v>1</v>
      </c>
      <c r="I99" s="11">
        <v>1</v>
      </c>
      <c r="J99" s="12">
        <v>1</v>
      </c>
      <c r="K99" s="11">
        <v>1</v>
      </c>
      <c r="L99" s="12">
        <v>1</v>
      </c>
      <c r="M99" s="11">
        <v>1</v>
      </c>
      <c r="N99" s="12">
        <v>1</v>
      </c>
      <c r="O99" s="11">
        <v>0.5</v>
      </c>
      <c r="P99" s="12">
        <v>0.5</v>
      </c>
      <c r="Q99" s="11" t="s">
        <v>88</v>
      </c>
      <c r="R99" s="12" t="s">
        <v>88</v>
      </c>
      <c r="S99" s="13">
        <v>1</v>
      </c>
      <c r="T99" s="13">
        <v>1</v>
      </c>
      <c r="U99" s="11">
        <v>1</v>
      </c>
      <c r="V99" s="12">
        <v>1</v>
      </c>
      <c r="W99" s="13">
        <v>1</v>
      </c>
      <c r="X99" s="13">
        <v>1</v>
      </c>
      <c r="Y99" s="11">
        <v>0</v>
      </c>
      <c r="Z99" s="12">
        <v>0.5</v>
      </c>
      <c r="AA99">
        <f t="shared" si="106"/>
        <v>17.5</v>
      </c>
      <c r="AB99">
        <f>R104+Q104</f>
        <v>4.5</v>
      </c>
      <c r="AC99">
        <f t="shared" si="107"/>
        <v>80</v>
      </c>
      <c r="AD99">
        <f t="shared" si="108"/>
        <v>8.5</v>
      </c>
      <c r="AE99">
        <f>(C99+D99)*AA92+(E99+F99)*AA93+(G99+H99)*AA94+(I99+J99)*AA95+(K99+L99)*AA96+(M99+N99)*AA97+(O99+P99)*AA98+(S99+T99)*AA100+(U99+V99)*AA101+(W99+X99)*AA102+(Y99+Z99)*AA103</f>
        <v>143.75</v>
      </c>
      <c r="AF99" s="26">
        <f t="shared" si="109"/>
        <v>13</v>
      </c>
      <c r="AG99" s="26">
        <f t="shared" si="110"/>
        <v>4</v>
      </c>
      <c r="AH99" s="26"/>
      <c r="AI99" s="26">
        <f t="shared" si="111"/>
        <v>4</v>
      </c>
      <c r="AJ99" s="26">
        <f t="shared" si="113"/>
        <v>2231</v>
      </c>
      <c r="AK99" s="26">
        <v>2</v>
      </c>
      <c r="AL99">
        <f t="shared" si="81"/>
        <v>17.599375000000002</v>
      </c>
      <c r="AN99">
        <f t="shared" si="102"/>
        <v>1</v>
      </c>
      <c r="AO99">
        <f t="shared" si="89"/>
        <v>0</v>
      </c>
      <c r="AP99">
        <f t="shared" si="90"/>
        <v>1</v>
      </c>
      <c r="AQ99">
        <f t="shared" si="91"/>
        <v>1</v>
      </c>
      <c r="AR99">
        <f t="shared" si="92"/>
        <v>1</v>
      </c>
      <c r="AS99">
        <f t="shared" si="93"/>
        <v>1</v>
      </c>
      <c r="AT99">
        <f t="shared" si="94"/>
        <v>0.5</v>
      </c>
      <c r="AV99">
        <f t="shared" si="96"/>
        <v>1</v>
      </c>
      <c r="AW99">
        <f t="shared" si="97"/>
        <v>1</v>
      </c>
      <c r="AX99">
        <f t="shared" si="98"/>
        <v>1</v>
      </c>
      <c r="AY99">
        <f t="shared" si="99"/>
        <v>0</v>
      </c>
      <c r="AZ99" s="34">
        <v>1772</v>
      </c>
      <c r="BA99">
        <f>(IF(LARGE(AL92:AL103,1)=AL99,1,0)*1+IF(LARGE(AL92:AL103,2)=AL99,1,0)*2+IF(LARGE(AL92:AL103,3)=AL99,1,0)*3+IF(LARGE(AL92:AL103,4)=AL99,1,0)*4+IF(LARGE(AL92:AL103,5)=AL99,1,0)*5+IF(LARGE(AL92:AL103,6)=AL99,1,0)*6+IF(LARGE(AL92:AL103,7)=AL99,1,0)*7+IF(LARGE(AL92:AL103,8)=AL99,1,0)*8+IF(LARGE(AL92:AL103,9)=AL99,1,0)*9+IF(LARGE(AL92:AL103,10)=AL99,1,0)*10+IF(LARGE(AL92:AL103,11)=AL99,1,0)*11+IF(LARGE(AL92:AL103,12)=AL99,1,0)*12)</f>
        <v>4</v>
      </c>
      <c r="BB99">
        <f>(IF(LARGE(AL92:AL103,1)=AL99,1,0)*1+IF(LARGE(AL92:AL103,2)=AL99,1,0)*1+IF(LARGE(AL92:AL103,3)=AL99,1,0)*1+IF(LARGE(AL92:AL103,4)=AL99,1,0)*1+IF(LARGE(AL92:AL103,5)=AL99,1,0)*1+IF(LARGE(AL92:AL103,6)=AL99,1,0)*1+IF(LARGE(AL92:AL103,7)=AL99,1,0)*1+IF(LARGE(AL92:AL103,8)=AL99,1,0)*1+IF(LARGE(AL92:AL103,9)=AL99,1,0)*1+IF(LARGE(AL92:AL103,10)=AL99,1,0)*1+IF(LARGE(AL92:AL103,11)=AL99,1,0)*1+IF(LARGE(AL92:AL103,12)=AL99,1,0)*1)</f>
        <v>1</v>
      </c>
      <c r="BC99">
        <f t="shared" si="112"/>
        <v>13.099375</v>
      </c>
      <c r="BD99">
        <f>(IF(LARGE(BC92:BC103,1)=BC99,1,0)*1+IF(LARGE(BC92:BC103,2)=BC99,1,0)*2+IF(LARGE(BC92:BC103,3)=BC99,1,0)*3+IF(LARGE(BC92:BC103,4)=BC99,1,0)*4+IF(LARGE(BC92:BC103,5)=BC99,1,0)*5+IF(LARGE(BC92:BC103,6)=BC99,1,0)*6+IF(LARGE(BC92:BC103,7)=BC99,1,0)*7+IF(LARGE(BC92:BC103,8)=BC99,1,0)*8+IF(LARGE(BC92:BC103,9)=BC99,1,0)*9+IF(LARGE(BC92:BC103,10)=BC99,1,0)*10+IF(LARGE(BC92:BC103,11)=BC99,1,0)*11+IF(LARGE(BC92:BC103,12)=BC99,1,0)*12)</f>
        <v>4</v>
      </c>
      <c r="BE99">
        <f>(IF(LARGE(BC92:BC103,1)=BC99,1,0)*1+IF(LARGE(BC92:BC103,2)=BC99,1,0)*1+IF(LARGE(BC92:BC103,3)=BC99,1,0)*1+IF(LARGE(BC92:BC103,4)=BC99,1,0)*1+IF(LARGE(BC92:BC103,5)=BC99,1,0)*1+IF(LARGE(BC92:BC103,6)=BC99,1,0)*1+IF(LARGE(BC92:BC103,7)=BC99,1,0)*1+IF(LARGE(BC92:BC103,8)=BC99,1,0)*1+IF(LARGE(BC92:BC103,9)=BC99,1,0)*1+IF(LARGE(BC92:BC103,10)=BC99,1,0)*1+IF(LARGE(BC92:BC103,11)=BC99,1,0)*1+IF(LARGE(BC92:BC103,12)=BC99,1,0)*1)</f>
        <v>1</v>
      </c>
      <c r="BF99">
        <f>(SUM(AZ100:AZ103)+SUM(AZ92:AZ98))/11-AZ99</f>
        <v>309.3636363636365</v>
      </c>
      <c r="BG99">
        <f t="shared" si="114"/>
        <v>3.155823540625324</v>
      </c>
      <c r="BH99">
        <f t="shared" si="115"/>
        <v>459.01364669998964</v>
      </c>
    </row>
    <row r="100" spans="1:60" ht="12.75">
      <c r="A100">
        <v>9</v>
      </c>
      <c r="B100" t="s">
        <v>84</v>
      </c>
      <c r="C100" s="11">
        <v>0</v>
      </c>
      <c r="D100" s="12">
        <v>0</v>
      </c>
      <c r="E100" s="11">
        <v>0</v>
      </c>
      <c r="F100" s="12">
        <v>0</v>
      </c>
      <c r="G100" s="11">
        <v>0</v>
      </c>
      <c r="H100" s="12">
        <v>0</v>
      </c>
      <c r="I100" s="11">
        <v>0</v>
      </c>
      <c r="J100" s="12">
        <v>0</v>
      </c>
      <c r="K100" s="11">
        <v>0</v>
      </c>
      <c r="L100" s="12">
        <v>0</v>
      </c>
      <c r="M100" s="11">
        <v>0</v>
      </c>
      <c r="N100" s="12">
        <v>0</v>
      </c>
      <c r="O100" s="11">
        <v>0</v>
      </c>
      <c r="P100" s="12">
        <v>0</v>
      </c>
      <c r="Q100" s="11">
        <v>0</v>
      </c>
      <c r="R100" s="12">
        <v>0</v>
      </c>
      <c r="S100" s="13" t="s">
        <v>88</v>
      </c>
      <c r="T100" s="13" t="s">
        <v>88</v>
      </c>
      <c r="U100" s="11">
        <v>1</v>
      </c>
      <c r="V100" s="12">
        <v>1</v>
      </c>
      <c r="W100" s="13">
        <v>1</v>
      </c>
      <c r="X100" s="13">
        <v>1</v>
      </c>
      <c r="Y100" s="11">
        <v>0</v>
      </c>
      <c r="Z100" s="12">
        <v>0</v>
      </c>
      <c r="AA100">
        <f t="shared" si="106"/>
        <v>4</v>
      </c>
      <c r="AB100">
        <f>T104+S104</f>
        <v>18</v>
      </c>
      <c r="AC100">
        <f t="shared" si="107"/>
        <v>18</v>
      </c>
      <c r="AD100">
        <f t="shared" si="108"/>
        <v>2</v>
      </c>
      <c r="AE100">
        <f>(C100+D100)*AA92+(E100+F100)*AA93+(G100+H100)*AA94+(I100+J100)*AA95+(K100+L100)*AA96+(M100+N100)*AA97+(O100+P100)*AA98+(Q100+R100)*AA99+(U100+V100)*AA101+(W100+X100)*AA102+(Y100+Z100)*AA103</f>
        <v>8</v>
      </c>
      <c r="AF100" s="26">
        <f t="shared" si="109"/>
        <v>-14</v>
      </c>
      <c r="AG100" s="26">
        <f t="shared" si="110"/>
        <v>11</v>
      </c>
      <c r="AH100" s="26"/>
      <c r="AI100" s="26">
        <f t="shared" si="111"/>
        <v>11</v>
      </c>
      <c r="AJ100" s="26">
        <f t="shared" si="113"/>
        <v>1837</v>
      </c>
      <c r="AK100" s="26">
        <v>2</v>
      </c>
      <c r="AL100">
        <f t="shared" si="81"/>
        <v>4.0207999999999995</v>
      </c>
      <c r="AN100">
        <f t="shared" si="102"/>
        <v>0</v>
      </c>
      <c r="AO100">
        <f t="shared" si="89"/>
        <v>0</v>
      </c>
      <c r="AP100">
        <f t="shared" si="90"/>
        <v>0</v>
      </c>
      <c r="AQ100">
        <f t="shared" si="91"/>
        <v>0</v>
      </c>
      <c r="AR100">
        <f t="shared" si="92"/>
        <v>0</v>
      </c>
      <c r="AS100">
        <f t="shared" si="93"/>
        <v>0</v>
      </c>
      <c r="AT100">
        <f t="shared" si="94"/>
        <v>0</v>
      </c>
      <c r="AU100">
        <f t="shared" si="95"/>
        <v>0</v>
      </c>
      <c r="AW100">
        <f t="shared" si="97"/>
        <v>1</v>
      </c>
      <c r="AX100">
        <f t="shared" si="98"/>
        <v>1</v>
      </c>
      <c r="AY100">
        <f t="shared" si="99"/>
        <v>0</v>
      </c>
      <c r="AZ100" s="34">
        <v>2000</v>
      </c>
      <c r="BA100">
        <f>(IF(LARGE(AL92:AL103,1)=AL100,1,0)*1+IF(LARGE(AL92:AL103,2)=AL100,1,0)*2+IF(LARGE(AL92:AL103,3)=AL100,1,0)*3+IF(LARGE(AL92:AL103,4)=AL100,1,0)*4+IF(LARGE(AL92:AL103,5)=AL100,1,0)*5+IF(LARGE(AL92:AL103,6)=AL100,1,0)*6+IF(LARGE(AL92:AL103,7)=AL100,1,0)*7+IF(LARGE(AL92:AL103,8)=AL100,1,0)*8+IF(LARGE(AL92:AL103,9)=AL100,1,0)*9+IF(LARGE(AL92:AL103,10)=AL100,1,0)*10+IF(LARGE(AL92:AL103,11)=AL100,1,0)*11+IF(LARGE(AL92:AL103,12)=AL100,1,0)*12)</f>
        <v>11</v>
      </c>
      <c r="BB100">
        <f>(IF(LARGE(AL92:AL103,1)=AL100,1,0)*1+IF(LARGE(AL92:AL103,2)=AL100,1,0)*1+IF(LARGE(AL92:AL103,3)=AL100,1,0)*1+IF(LARGE(AL92:AL103,4)=AL100,1,0)*1+IF(LARGE(AL92:AL103,5)=AL100,1,0)*1+IF(LARGE(AL92:AL103,6)=AL100,1,0)*1+IF(LARGE(AL92:AL103,7)=AL100,1,0)*1+IF(LARGE(AL92:AL103,8)=AL100,1,0)*1+IF(LARGE(AL92:AL103,9)=AL100,1,0)*1+IF(LARGE(AL92:AL103,10)=AL100,1,0)*1+IF(LARGE(AL92:AL103,11)=AL100,1,0)*1+IF(LARGE(AL92:AL103,12)=AL100,1,0)*1)</f>
        <v>1</v>
      </c>
      <c r="BC100">
        <f t="shared" si="112"/>
        <v>-13.9792</v>
      </c>
      <c r="BD100">
        <f>(IF(LARGE(BC92:BC103,1)=BC100,1,0)*1+IF(LARGE(BC92:BC103,2)=BC100,1,0)*2+IF(LARGE(BC92:BC103,3)=BC100,1,0)*3+IF(LARGE(BC92:BC103,4)=BC100,1,0)*4+IF(LARGE(BC92:BC103,5)=BC100,1,0)*5+IF(LARGE(BC92:BC103,6)=BC100,1,0)*6+IF(LARGE(BC92:BC103,7)=BC100,1,0)*7+IF(LARGE(BC92:BC103,8)=BC100,1,0)*8+IF(LARGE(BC92:BC103,9)=BC100,1,0)*9+IF(LARGE(BC92:BC103,10)=BC100,1,0)*10+IF(LARGE(BC92:BC103,11)=BC100,1,0)*11+IF(LARGE(BC92:BC103,12)=BC100,1,0)*12)</f>
        <v>11</v>
      </c>
      <c r="BE100">
        <f>(IF(LARGE(BC92:BC103,1)=BC100,1,0)*1+IF(LARGE(BC92:BC103,2)=BC100,1,0)*1+IF(LARGE(BC92:BC103,3)=BC100,1,0)*1+IF(LARGE(BC92:BC103,4)=BC100,1,0)*1+IF(LARGE(BC92:BC103,5)=BC100,1,0)*1+IF(LARGE(BC92:BC103,6)=BC100,1,0)*1+IF(LARGE(BC92:BC103,7)=BC100,1,0)*1+IF(LARGE(BC92:BC103,8)=BC100,1,0)*1+IF(LARGE(BC92:BC103,9)=BC100,1,0)*1+IF(LARGE(BC92:BC103,10)=BC100,1,0)*1+IF(LARGE(BC92:BC103,11)=BC100,1,0)*1+IF(LARGE(BC92:BC103,12)=BC100,1,0)*1)</f>
        <v>1</v>
      </c>
      <c r="BF100">
        <f>(SUM(AZ101:AZ103)+SUM(AZ92:AZ99))/11-AZ100</f>
        <v>60.63636363636351</v>
      </c>
      <c r="BG100">
        <f t="shared" si="114"/>
        <v>9.093082913725375</v>
      </c>
      <c r="BH100">
        <f t="shared" si="115"/>
        <v>-162.978653239212</v>
      </c>
    </row>
    <row r="101" spans="1:60" ht="12.75">
      <c r="A101">
        <v>10</v>
      </c>
      <c r="B101" s="1" t="s">
        <v>85</v>
      </c>
      <c r="C101" s="11">
        <v>0</v>
      </c>
      <c r="D101" s="12">
        <v>0</v>
      </c>
      <c r="E101" s="11">
        <v>0</v>
      </c>
      <c r="F101" s="12">
        <v>0</v>
      </c>
      <c r="G101" s="11">
        <v>0</v>
      </c>
      <c r="H101" s="12">
        <v>0</v>
      </c>
      <c r="I101" s="11">
        <v>0</v>
      </c>
      <c r="J101" s="12">
        <v>0</v>
      </c>
      <c r="K101" s="11">
        <v>1</v>
      </c>
      <c r="L101" s="12">
        <v>1</v>
      </c>
      <c r="M101" s="11">
        <v>0</v>
      </c>
      <c r="N101" s="12">
        <v>0</v>
      </c>
      <c r="O101" s="11">
        <v>0</v>
      </c>
      <c r="P101" s="12">
        <v>0</v>
      </c>
      <c r="Q101" s="11">
        <v>0</v>
      </c>
      <c r="R101" s="12">
        <v>0</v>
      </c>
      <c r="S101" s="13">
        <v>0</v>
      </c>
      <c r="T101" s="13">
        <v>0</v>
      </c>
      <c r="U101" s="11" t="s">
        <v>88</v>
      </c>
      <c r="V101" s="12" t="s">
        <v>88</v>
      </c>
      <c r="W101" s="13">
        <v>1</v>
      </c>
      <c r="X101" s="13">
        <v>1</v>
      </c>
      <c r="Y101" s="11">
        <v>0</v>
      </c>
      <c r="Z101" s="12">
        <v>0</v>
      </c>
      <c r="AA101">
        <f t="shared" si="106"/>
        <v>4</v>
      </c>
      <c r="AB101">
        <f>V104+U104</f>
        <v>18</v>
      </c>
      <c r="AC101">
        <f t="shared" si="107"/>
        <v>18</v>
      </c>
      <c r="AD101">
        <f t="shared" si="108"/>
        <v>2</v>
      </c>
      <c r="AE101">
        <f>(C101+D101)*AA92+(E101+F101)*AA93+(G101+H101)*AA94+(I101+J101)*AA95+(K101+L101)*AA96+(M101+N101)*AA97+(O101+P101)*AA98+(Q101+R101)*AA99+(S101+T101)*AA100+(W101+X101)*AA102+(Y101+Z101)*AA103</f>
        <v>10</v>
      </c>
      <c r="AF101" s="26">
        <f t="shared" si="109"/>
        <v>-14</v>
      </c>
      <c r="AG101" s="26">
        <f t="shared" si="110"/>
        <v>10</v>
      </c>
      <c r="AH101" s="26"/>
      <c r="AI101" s="26">
        <f t="shared" si="111"/>
        <v>10</v>
      </c>
      <c r="AJ101" s="26">
        <f t="shared" si="113"/>
        <v>1837</v>
      </c>
      <c r="AK101" s="26">
        <v>2</v>
      </c>
      <c r="AL101">
        <f t="shared" si="81"/>
        <v>4.021</v>
      </c>
      <c r="AN101">
        <f t="shared" si="102"/>
        <v>0</v>
      </c>
      <c r="AO101">
        <f t="shared" si="89"/>
        <v>0</v>
      </c>
      <c r="AP101">
        <f t="shared" si="90"/>
        <v>0</v>
      </c>
      <c r="AQ101">
        <f t="shared" si="91"/>
        <v>0</v>
      </c>
      <c r="AR101">
        <f t="shared" si="92"/>
        <v>1</v>
      </c>
      <c r="AS101">
        <f t="shared" si="93"/>
        <v>0</v>
      </c>
      <c r="AT101">
        <f t="shared" si="94"/>
        <v>0</v>
      </c>
      <c r="AU101">
        <f t="shared" si="95"/>
        <v>0</v>
      </c>
      <c r="AV101">
        <f t="shared" si="96"/>
        <v>0</v>
      </c>
      <c r="AX101">
        <f t="shared" si="98"/>
        <v>1</v>
      </c>
      <c r="AY101">
        <f t="shared" si="99"/>
        <v>0</v>
      </c>
      <c r="AZ101" s="34">
        <v>2000</v>
      </c>
      <c r="BA101">
        <f>(IF(LARGE(AL92:AL103,1)=AL101,1,0)*1+IF(LARGE(AL92:AL103,2)=AL101,1,0)*2+IF(LARGE(AL92:AL103,3)=AL101,1,0)*3+IF(LARGE(AL92:AL103,4)=AL101,1,0)*4+IF(LARGE(AL92:AL103,5)=AL101,1,0)*5+IF(LARGE(AL92:AL103,6)=AL101,1,0)*6+IF(LARGE(AL92:AL103,7)=AL101,1,0)*7+IF(LARGE(AL92:AL103,8)=AL101,1,0)*8+IF(LARGE(AL92:AL103,9)=AL101,1,0)*9+IF(LARGE(AL92:AL103,10)=AL101,1,0)*10+IF(LARGE(AL92:AL103,11)=AL101,1,0)*11+IF(LARGE(AL92:AL103,12)=AL101,1,0)*12)</f>
        <v>10</v>
      </c>
      <c r="BB101">
        <f>(IF(LARGE(AL92:AL103,1)=AL101,1,0)*1+IF(LARGE(AL92:AL103,2)=AL101,1,0)*1+IF(LARGE(AL92:AL103,3)=AL101,1,0)*1+IF(LARGE(AL92:AL103,4)=AL101,1,0)*1+IF(LARGE(AL92:AL103,5)=AL101,1,0)*1+IF(LARGE(AL92:AL103,6)=AL101,1,0)*1+IF(LARGE(AL92:AL103,7)=AL101,1,0)*1+IF(LARGE(AL92:AL103,8)=AL101,1,0)*1+IF(LARGE(AL92:AL103,9)=AL101,1,0)*1+IF(LARGE(AL92:AL103,10)=AL101,1,0)*1+IF(LARGE(AL92:AL103,11)=AL101,1,0)*1+IF(LARGE(AL92:AL103,12)=AL101,1,0)*1)</f>
        <v>1</v>
      </c>
      <c r="BC101">
        <f t="shared" si="112"/>
        <v>-13.979000000000001</v>
      </c>
      <c r="BD101">
        <f>(IF(LARGE(BC92:BC103,1)=BC101,1,0)*1+IF(LARGE(BC92:BC103,2)=BC101,1,0)*2+IF(LARGE(BC92:BC103,3)=BC101,1,0)*3+IF(LARGE(BC92:BC103,4)=BC101,1,0)*4+IF(LARGE(BC92:BC103,5)=BC101,1,0)*5+IF(LARGE(BC92:BC103,6)=BC101,1,0)*6+IF(LARGE(BC92:BC103,7)=BC101,1,0)*7+IF(LARGE(BC92:BC103,8)=BC101,1,0)*8+IF(LARGE(BC92:BC103,9)=BC101,1,0)*9+IF(LARGE(BC92:BC103,10)=BC101,1,0)*10+IF(LARGE(BC92:BC103,11)=BC101,1,0)*11+IF(LARGE(BC92:BC103,12)=BC101,1,0)*12)</f>
        <v>10</v>
      </c>
      <c r="BE101">
        <f>(IF(LARGE(BC92:BC103,1)=BC101,1,0)*1+IF(LARGE(BC92:BC103,2)=BC101,1,0)*1+IF(LARGE(BC92:BC103,3)=BC101,1,0)*1+IF(LARGE(BC92:BC103,4)=BC101,1,0)*1+IF(LARGE(BC92:BC103,5)=BC101,1,0)*1+IF(LARGE(BC92:BC103,6)=BC101,1,0)*1+IF(LARGE(BC92:BC103,7)=BC101,1,0)*1+IF(LARGE(BC92:BC103,8)=BC101,1,0)*1+IF(LARGE(BC92:BC103,9)=BC101,1,0)*1+IF(LARGE(BC92:BC103,10)=BC101,1,0)*1+IF(LARGE(BC92:BC103,11)=BC101,1,0)*1+IF(LARGE(BC92:BC103,12)=BC101,1,0)*1)</f>
        <v>1</v>
      </c>
      <c r="BF101">
        <f>(SUM(AZ102:AZ103)+SUM(AZ92:AZ100))/11-AZ101</f>
        <v>60.63636363636351</v>
      </c>
      <c r="BG101">
        <f t="shared" si="114"/>
        <v>9.093082913725375</v>
      </c>
      <c r="BH101">
        <f t="shared" si="115"/>
        <v>-162.978653239212</v>
      </c>
    </row>
    <row r="102" spans="1:60" ht="12.75">
      <c r="A102">
        <v>11</v>
      </c>
      <c r="B102" t="s">
        <v>86</v>
      </c>
      <c r="C102" s="11">
        <v>0</v>
      </c>
      <c r="D102" s="12">
        <v>0</v>
      </c>
      <c r="E102" s="11">
        <v>0</v>
      </c>
      <c r="F102" s="12">
        <v>0</v>
      </c>
      <c r="G102" s="11">
        <v>0</v>
      </c>
      <c r="H102" s="12">
        <v>0</v>
      </c>
      <c r="I102" s="11">
        <v>0</v>
      </c>
      <c r="J102" s="12">
        <v>0</v>
      </c>
      <c r="K102" s="11">
        <v>0</v>
      </c>
      <c r="L102" s="12">
        <v>0</v>
      </c>
      <c r="M102" s="11">
        <v>0</v>
      </c>
      <c r="N102" s="12">
        <v>0</v>
      </c>
      <c r="O102" s="11">
        <v>0</v>
      </c>
      <c r="P102" s="12">
        <v>0</v>
      </c>
      <c r="Q102" s="11">
        <v>0</v>
      </c>
      <c r="R102" s="12">
        <v>0</v>
      </c>
      <c r="S102" s="11">
        <v>0</v>
      </c>
      <c r="T102" s="12">
        <v>0</v>
      </c>
      <c r="U102" s="11">
        <v>0</v>
      </c>
      <c r="V102" s="12">
        <v>0</v>
      </c>
      <c r="W102" s="13" t="s">
        <v>88</v>
      </c>
      <c r="X102" s="13" t="s">
        <v>88</v>
      </c>
      <c r="Y102" s="11">
        <v>0</v>
      </c>
      <c r="Z102" s="12">
        <v>0</v>
      </c>
      <c r="AA102">
        <f t="shared" si="106"/>
        <v>0</v>
      </c>
      <c r="AB102">
        <f>X104+W104</f>
        <v>22</v>
      </c>
      <c r="AC102">
        <f t="shared" si="107"/>
        <v>0</v>
      </c>
      <c r="AD102">
        <f t="shared" si="108"/>
        <v>0</v>
      </c>
      <c r="AE102">
        <f>(C102+D102)*AA92+(E102+F102)*AA93+(G102+H102)*AA94+(I102+J102)*AA95+(K102+L102)*AA96+(M102+N102)*AA97+(O102+P102)*AA98+(Q102+R102)*AA99+(S102+T102)*AA100+(U102+V102)*AA101+(Y102+Z102)*AA103</f>
        <v>0</v>
      </c>
      <c r="AF102" s="26">
        <f t="shared" si="109"/>
        <v>-22</v>
      </c>
      <c r="AG102" s="26">
        <f t="shared" si="110"/>
        <v>12</v>
      </c>
      <c r="AH102" s="26"/>
      <c r="AI102" s="26">
        <f t="shared" si="111"/>
        <v>12</v>
      </c>
      <c r="AJ102" s="26">
        <f t="shared" si="113"/>
        <v>1709</v>
      </c>
      <c r="AK102" s="26">
        <v>2</v>
      </c>
      <c r="AL102">
        <f t="shared" si="81"/>
        <v>0</v>
      </c>
      <c r="AN102">
        <f t="shared" si="102"/>
        <v>0</v>
      </c>
      <c r="AO102">
        <f t="shared" si="89"/>
        <v>0</v>
      </c>
      <c r="AP102">
        <f t="shared" si="90"/>
        <v>0</v>
      </c>
      <c r="AQ102">
        <f t="shared" si="91"/>
        <v>0</v>
      </c>
      <c r="AR102">
        <f t="shared" si="92"/>
        <v>0</v>
      </c>
      <c r="AS102">
        <f t="shared" si="93"/>
        <v>0</v>
      </c>
      <c r="AT102">
        <f t="shared" si="94"/>
        <v>0</v>
      </c>
      <c r="AU102">
        <f t="shared" si="95"/>
        <v>0</v>
      </c>
      <c r="AV102">
        <f t="shared" si="96"/>
        <v>0</v>
      </c>
      <c r="AW102">
        <f t="shared" si="97"/>
        <v>0</v>
      </c>
      <c r="AY102">
        <f t="shared" si="99"/>
        <v>0</v>
      </c>
      <c r="AZ102" s="34">
        <v>2000</v>
      </c>
      <c r="BA102">
        <f>(IF(LARGE(AL92:AL103,1)=AL102,1,0)*1+IF(LARGE(AL92:AL103,2)=AL102,1,0)*2+IF(LARGE(AL92:AL103,3)=AL102,1,0)*3+IF(LARGE(AL92:AL103,4)=AL102,1,0)*4+IF(LARGE(AL92:AL103,5)=AL102,1,0)*5+IF(LARGE(AL92:AL103,6)=AL102,1,0)*6+IF(LARGE(AL92:AL103,7)=AL102,1,0)*7+IF(LARGE(AL92:AL103,8)=AL102,1,0)*8+IF(LARGE(AL92:AL103,9)=AL102,1,0)*9+IF(LARGE(AL92:AL103,10)=AL102,1,0)*10+IF(LARGE(AL92:AL103,11)=AL102,1,0)*11+IF(LARGE(AL92:AL103,12)=AL102,1,0)*12)</f>
        <v>12</v>
      </c>
      <c r="BB102">
        <f>(IF(LARGE(AL92:AL103,1)=AL102,1,0)*1+IF(LARGE(AL92:AL103,2)=AL102,1,0)*1+IF(LARGE(AL92:AL103,3)=AL102,1,0)*1+IF(LARGE(AL92:AL103,4)=AL102,1,0)*1+IF(LARGE(AL92:AL103,5)=AL102,1,0)*1+IF(LARGE(AL92:AL103,6)=AL102,1,0)*1+IF(LARGE(AL92:AL103,7)=AL102,1,0)*1+IF(LARGE(AL92:AL103,8)=AL102,1,0)*1+IF(LARGE(AL92:AL103,9)=AL102,1,0)*1+IF(LARGE(AL92:AL103,10)=AL102,1,0)*1+IF(LARGE(AL92:AL103,11)=AL102,1,0)*1+IF(LARGE(AL92:AL103,12)=AL102,1,0)*1)</f>
        <v>1</v>
      </c>
      <c r="BC102">
        <f t="shared" si="112"/>
        <v>-22</v>
      </c>
      <c r="BD102">
        <f>(IF(LARGE(BC92:BC103,1)=BC102,1,0)*1+IF(LARGE(BC92:BC103,2)=BC102,1,0)*2+IF(LARGE(BC92:BC103,3)=BC102,1,0)*3+IF(LARGE(BC92:BC103,4)=BC102,1,0)*4+IF(LARGE(BC92:BC103,5)=BC102,1,0)*5+IF(LARGE(BC92:BC103,6)=BC102,1,0)*6+IF(LARGE(BC92:BC103,7)=BC102,1,0)*7+IF(LARGE(BC92:BC103,8)=BC102,1,0)*8+IF(LARGE(BC92:BC103,9)=BC102,1,0)*9+IF(LARGE(BC92:BC103,10)=BC102,1,0)*10+IF(LARGE(BC92:BC103,11)=BC102,1,0)*11+IF(LARGE(BC92:BC103,12)=BC102,1,0)*12)</f>
        <v>12</v>
      </c>
      <c r="BE102">
        <f>(IF(LARGE(BC92:BC103,1)=BC102,1,0)*1+IF(LARGE(BC92:BC103,2)=BC102,1,0)*1+IF(LARGE(BC92:BC103,3)=BC102,1,0)*1+IF(LARGE(BC92:BC103,4)=BC102,1,0)*1+IF(LARGE(BC92:BC103,5)=BC102,1,0)*1+IF(LARGE(BC92:BC103,6)=BC102,1,0)*1+IF(LARGE(BC92:BC103,7)=BC102,1,0)*1+IF(LARGE(BC92:BC103,8)=BC102,1,0)*1+IF(LARGE(BC92:BC103,9)=BC102,1,0)*1+IF(LARGE(BC92:BC103,10)=BC102,1,0)*1+IF(LARGE(BC92:BC103,11)=BC102,1,0)*1+IF(LARGE(BC92:BC103,12)=BC102,1,0)*1)</f>
        <v>1</v>
      </c>
      <c r="BF102">
        <f>(SUM(AZ103)+SUM(AZ92:AZ101))/11-AZ102</f>
        <v>60.63636363636351</v>
      </c>
      <c r="BG102">
        <f t="shared" si="114"/>
        <v>9.093082913725375</v>
      </c>
      <c r="BH102">
        <f t="shared" si="115"/>
        <v>-290.978653239212</v>
      </c>
    </row>
    <row r="103" spans="1:60" s="36" customFormat="1" ht="12.75">
      <c r="A103" s="42">
        <v>12</v>
      </c>
      <c r="B103" s="42" t="s">
        <v>87</v>
      </c>
      <c r="C103" s="43">
        <v>1</v>
      </c>
      <c r="D103" s="44">
        <v>1</v>
      </c>
      <c r="E103" s="43">
        <v>0.5</v>
      </c>
      <c r="F103" s="44">
        <v>0.5</v>
      </c>
      <c r="G103" s="43">
        <v>1</v>
      </c>
      <c r="H103" s="44">
        <v>1</v>
      </c>
      <c r="I103" s="43">
        <v>1</v>
      </c>
      <c r="J103" s="44">
        <v>1</v>
      </c>
      <c r="K103" s="43">
        <v>1</v>
      </c>
      <c r="L103" s="44">
        <v>1</v>
      </c>
      <c r="M103" s="43">
        <v>1</v>
      </c>
      <c r="N103" s="44">
        <v>1</v>
      </c>
      <c r="O103" s="43">
        <v>1</v>
      </c>
      <c r="P103" s="44">
        <v>1</v>
      </c>
      <c r="Q103" s="43">
        <v>0.5</v>
      </c>
      <c r="R103" s="44">
        <v>1</v>
      </c>
      <c r="S103" s="45">
        <v>1</v>
      </c>
      <c r="T103" s="45">
        <v>1</v>
      </c>
      <c r="U103" s="43">
        <v>1</v>
      </c>
      <c r="V103" s="44">
        <v>1</v>
      </c>
      <c r="W103" s="45">
        <v>1</v>
      </c>
      <c r="X103" s="45">
        <v>1</v>
      </c>
      <c r="Y103" s="43" t="s">
        <v>88</v>
      </c>
      <c r="Z103" s="44" t="s">
        <v>88</v>
      </c>
      <c r="AA103" s="36">
        <f t="shared" si="106"/>
        <v>20.5</v>
      </c>
      <c r="AB103" s="36">
        <f>Z104+Y104</f>
        <v>1.5</v>
      </c>
      <c r="AC103" s="36">
        <f t="shared" si="107"/>
        <v>93</v>
      </c>
      <c r="AD103" s="36">
        <f t="shared" si="108"/>
        <v>10.5</v>
      </c>
      <c r="AE103" s="36">
        <f>(C103+D103)*AA92+(E103+F103)*AA93+(G103+H103)*AA94+(I103+J103)*AA95+(K103+L103)*AA96+(M103+N103)*AA97+(O103+P103)*AA98+(Q103+R103)*AA99+(S103+T103)*AA100+(U103+V103)*AA101+(W103+X103)*AA102</f>
        <v>194.75</v>
      </c>
      <c r="AF103" s="40">
        <f t="shared" si="109"/>
        <v>19</v>
      </c>
      <c r="AG103" s="40">
        <f t="shared" si="110"/>
        <v>1</v>
      </c>
      <c r="AH103" s="40"/>
      <c r="AI103" s="40">
        <f t="shared" si="111"/>
        <v>1</v>
      </c>
      <c r="AJ103" s="40">
        <f t="shared" si="113"/>
        <v>2365</v>
      </c>
      <c r="AK103" s="40">
        <v>2</v>
      </c>
      <c r="AL103" s="36">
        <f t="shared" si="81"/>
        <v>20.624475</v>
      </c>
      <c r="AN103" s="36">
        <f t="shared" si="102"/>
        <v>1</v>
      </c>
      <c r="AO103" s="36">
        <f t="shared" si="89"/>
        <v>0.5</v>
      </c>
      <c r="AP103" s="36">
        <f t="shared" si="90"/>
        <v>1</v>
      </c>
      <c r="AQ103" s="36">
        <f t="shared" si="91"/>
        <v>1</v>
      </c>
      <c r="AR103" s="36">
        <f t="shared" si="92"/>
        <v>1</v>
      </c>
      <c r="AS103" s="36">
        <f t="shared" si="93"/>
        <v>1</v>
      </c>
      <c r="AT103" s="36">
        <f t="shared" si="94"/>
        <v>1</v>
      </c>
      <c r="AU103" s="36">
        <f t="shared" si="95"/>
        <v>1</v>
      </c>
      <c r="AV103" s="36">
        <f t="shared" si="96"/>
        <v>1</v>
      </c>
      <c r="AW103" s="36">
        <f t="shared" si="97"/>
        <v>1</v>
      </c>
      <c r="AX103" s="36">
        <f t="shared" si="98"/>
        <v>1</v>
      </c>
      <c r="AZ103" s="41">
        <v>2000</v>
      </c>
      <c r="BA103" s="36">
        <f>(IF(LARGE(AL92:AL103,1)=AL103,1,0)*1+IF(LARGE(AL92:AL103,2)=AL103,1,0)*2+IF(LARGE(AL92:AL103,3)=AL103,1,0)*3+IF(LARGE(AL92:AL103,4)=AL103,1,0)*4+IF(LARGE(AL92:AL103,5)=AL103,1,0)*5+IF(LARGE(AL92:AL103,6)=AL103,1,0)*6+IF(LARGE(AL92:AL103,7)=AL103,1,0)*7+IF(LARGE(AL92:AL103,8)=AL103,1,0)*8+IF(LARGE(AL92:AL103,9)=AL103,1,0)*9+IF(LARGE(AL92:AL103,10)=AL103,1,0)*10+IF(LARGE(AL92:AL103,11)=AL103,1,0)*11+IF(LARGE(AL92:AL103,12)=AL103,1,0)*12)</f>
        <v>1</v>
      </c>
      <c r="BB103" s="36">
        <f>(IF(LARGE(AL92:AL103,1)=AL103,1,0)*1+IF(LARGE(AL92:AL103,2)=AL103,1,0)*1+IF(LARGE(AL92:AL103,3)=AL103,1,0)*1+IF(LARGE(AL92:AL103,4)=AL103,1,0)*1+IF(LARGE(AL92:AL103,5)=AL103,1,0)*1+IF(LARGE(AL92:AL103,6)=AL103,1,0)*1+IF(LARGE(AL92:AL103,7)=AL103,1,0)*1+IF(LARGE(AL92:AL103,8)=AL103,1,0)*1+IF(LARGE(AL92:AL103,9)=AL103,1,0)*1+IF(LARGE(AL92:AL103,10)=AL103,1,0)*1+IF(LARGE(AL92:AL103,11)=AL103,1,0)*1+IF(LARGE(AL92:AL103,12)=AL103,1,0)*1)</f>
        <v>1</v>
      </c>
      <c r="BC103" s="36">
        <f t="shared" si="112"/>
        <v>19.124475</v>
      </c>
      <c r="BD103" s="36">
        <f>(IF(LARGE(BC92:BC103,1)=BC103,1,0)*1+IF(LARGE(BC92:BC103,2)=BC103,1,0)*2+IF(LARGE(BC92:BC103,3)=BC103,1,0)*3+IF(LARGE(BC92:BC103,4)=BC103,1,0)*4+IF(LARGE(BC92:BC103,5)=BC103,1,0)*5+IF(LARGE(BC92:BC103,6)=BC103,1,0)*6+IF(LARGE(BC92:BC103,7)=BC103,1,0)*7+IF(LARGE(BC92:BC103,8)=BC103,1,0)*8+IF(LARGE(BC92:BC103,9)=BC103,1,0)*9+IF(LARGE(BC92:BC103,10)=BC103,1,0)*10+IF(LARGE(BC92:BC103,11)=BC103,1,0)*11+IF(LARGE(BC92:BC103,12)=BC103,1,0)*12)</f>
        <v>1</v>
      </c>
      <c r="BE103" s="36">
        <f>(IF(LARGE(BC92:BC103,1)=BC103,1,0)*1+IF(LARGE(BC92:BC103,2)=BC103,1,0)*1+IF(LARGE(BC92:BC103,3)=BC103,1,0)*1+IF(LARGE(BC92:BC103,4)=BC103,1,0)*1+IF(LARGE(BC92:BC103,5)=BC103,1,0)*1+IF(LARGE(BC92:BC103,6)=BC103,1,0)*1+IF(LARGE(BC92:BC103,7)=BC103,1,0)*1+IF(LARGE(BC92:BC103,8)=BC103,1,0)*1+IF(LARGE(BC92:BC103,9)=BC103,1,0)*1+IF(LARGE(BC92:BC103,10)=BC103,1,0)*1+IF(LARGE(BC92:BC103,11)=BC103,1,0)*1+IF(LARGE(BC92:BC103,12)=BC103,1,0)*1)</f>
        <v>1</v>
      </c>
      <c r="BF103" s="36">
        <f>(SUM(AZ92:AZ102))/11-AZ103</f>
        <v>60.63636363636351</v>
      </c>
      <c r="BG103" s="36">
        <f t="shared" si="114"/>
        <v>9.093082913725375</v>
      </c>
      <c r="BH103" s="36">
        <f t="shared" si="115"/>
        <v>365.021346760788</v>
      </c>
    </row>
    <row r="104" spans="1:28" ht="12.75">
      <c r="A104">
        <f>ROUND(AA104/(132)*100,0)</f>
        <v>100</v>
      </c>
      <c r="C104" s="11">
        <f aca="true" t="shared" si="116" ref="C104:AB104">SUM(C92:C103)</f>
        <v>3.5</v>
      </c>
      <c r="D104" s="12">
        <f t="shared" si="116"/>
        <v>4</v>
      </c>
      <c r="E104" s="11">
        <f t="shared" si="116"/>
        <v>1</v>
      </c>
      <c r="F104" s="12">
        <f t="shared" si="116"/>
        <v>1.5</v>
      </c>
      <c r="G104" s="11">
        <f t="shared" si="116"/>
        <v>7</v>
      </c>
      <c r="H104" s="12">
        <f t="shared" si="116"/>
        <v>7</v>
      </c>
      <c r="I104" s="11">
        <f t="shared" si="116"/>
        <v>5</v>
      </c>
      <c r="J104" s="12">
        <f t="shared" si="116"/>
        <v>5</v>
      </c>
      <c r="K104" s="11">
        <f t="shared" si="116"/>
        <v>8</v>
      </c>
      <c r="L104" s="12">
        <f t="shared" si="116"/>
        <v>9</v>
      </c>
      <c r="M104" s="11">
        <f t="shared" si="116"/>
        <v>6</v>
      </c>
      <c r="N104" s="12">
        <f t="shared" si="116"/>
        <v>7</v>
      </c>
      <c r="O104" s="11">
        <f t="shared" si="116"/>
        <v>1.5</v>
      </c>
      <c r="P104" s="12">
        <f t="shared" si="116"/>
        <v>2.5</v>
      </c>
      <c r="Q104" s="11">
        <f t="shared" si="116"/>
        <v>2</v>
      </c>
      <c r="R104" s="12">
        <f t="shared" si="116"/>
        <v>2.5</v>
      </c>
      <c r="S104" s="13">
        <f t="shared" si="116"/>
        <v>9</v>
      </c>
      <c r="T104" s="13">
        <f t="shared" si="116"/>
        <v>9</v>
      </c>
      <c r="U104" s="11">
        <f t="shared" si="116"/>
        <v>9</v>
      </c>
      <c r="V104" s="12">
        <f t="shared" si="116"/>
        <v>9</v>
      </c>
      <c r="W104" s="13">
        <f t="shared" si="116"/>
        <v>11</v>
      </c>
      <c r="X104" s="13">
        <f t="shared" si="116"/>
        <v>11</v>
      </c>
      <c r="Y104" s="11">
        <f t="shared" si="116"/>
        <v>0.5</v>
      </c>
      <c r="Z104" s="12">
        <f t="shared" si="116"/>
        <v>1</v>
      </c>
      <c r="AA104" s="23">
        <f t="shared" si="116"/>
        <v>132</v>
      </c>
      <c r="AB104" s="23">
        <f t="shared" si="116"/>
        <v>132</v>
      </c>
    </row>
    <row r="106" ht="12.75">
      <c r="AA106">
        <f>SUM(AA14,AA29,AA44,AA59,AA74,AA89,AA104)</f>
        <v>882</v>
      </c>
    </row>
    <row r="107" ht="12.75">
      <c r="AA107">
        <f>6*132+90</f>
        <v>882</v>
      </c>
    </row>
    <row r="108" spans="1:28" ht="12.7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</row>
    <row r="109" spans="1:28" ht="12.7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</row>
    <row r="110" spans="1:28" ht="12.7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</row>
    <row r="111" spans="1:37" ht="12.7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6"/>
      <c r="AF111" s="26"/>
      <c r="AG111" s="26"/>
      <c r="AH111" s="26"/>
      <c r="AI111" s="26"/>
      <c r="AJ111" s="26"/>
      <c r="AK111" s="26"/>
    </row>
    <row r="112" spans="1:37" ht="12.75">
      <c r="A112" s="6"/>
      <c r="B112" s="6"/>
      <c r="C112" s="6"/>
      <c r="D112" s="6"/>
      <c r="E112" s="32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F112" s="26"/>
      <c r="AG112" s="26"/>
      <c r="AH112" s="26"/>
      <c r="AI112" s="26"/>
      <c r="AJ112" s="26"/>
      <c r="AK112" s="26"/>
    </row>
    <row r="113" spans="1:37" ht="12.75">
      <c r="A113" s="6"/>
      <c r="B113" s="6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6"/>
      <c r="X113" s="6"/>
      <c r="Y113" s="6"/>
      <c r="Z113" s="6"/>
      <c r="AA113" s="6"/>
      <c r="AB113" s="6"/>
      <c r="AF113" s="26"/>
      <c r="AG113" s="26"/>
      <c r="AH113" s="26"/>
      <c r="AI113" s="26"/>
      <c r="AJ113" s="26"/>
      <c r="AK113"/>
    </row>
    <row r="114" spans="1:37" ht="12.75">
      <c r="A114" s="6"/>
      <c r="B114" s="6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6"/>
      <c r="X114" s="6"/>
      <c r="Y114" s="6"/>
      <c r="Z114" s="6"/>
      <c r="AA114" s="6"/>
      <c r="AB114" s="6"/>
      <c r="AF114" s="26"/>
      <c r="AG114" s="26"/>
      <c r="AH114" s="26"/>
      <c r="AI114" s="26"/>
      <c r="AJ114" s="26"/>
      <c r="AK114"/>
    </row>
    <row r="115" spans="1:37" ht="12.75">
      <c r="A115" s="6"/>
      <c r="B115" s="6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6"/>
      <c r="X115" s="6"/>
      <c r="Y115" s="6"/>
      <c r="Z115" s="6"/>
      <c r="AA115" s="6"/>
      <c r="AB115" s="6"/>
      <c r="AF115" s="26"/>
      <c r="AG115" s="26"/>
      <c r="AH115" s="26"/>
      <c r="AI115" s="26"/>
      <c r="AJ115" s="26"/>
      <c r="AK115"/>
    </row>
    <row r="116" spans="1:37" ht="12.75">
      <c r="A116" s="6"/>
      <c r="B116" s="6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6"/>
      <c r="X116" s="6"/>
      <c r="Y116" s="6"/>
      <c r="Z116" s="6"/>
      <c r="AA116" s="6"/>
      <c r="AB116" s="6"/>
      <c r="AF116" s="26"/>
      <c r="AG116" s="26"/>
      <c r="AH116" s="26"/>
      <c r="AI116" s="26"/>
      <c r="AJ116" s="26"/>
      <c r="AK116"/>
    </row>
    <row r="117" spans="1:37" ht="12.75">
      <c r="A117" s="6"/>
      <c r="B117" s="6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6"/>
      <c r="X117" s="6"/>
      <c r="Y117" s="6"/>
      <c r="Z117" s="6"/>
      <c r="AA117" s="6"/>
      <c r="AB117" s="6"/>
      <c r="AF117" s="26"/>
      <c r="AG117" s="26"/>
      <c r="AH117" s="26"/>
      <c r="AI117" s="26"/>
      <c r="AJ117" s="26"/>
      <c r="AK117"/>
    </row>
    <row r="118" spans="1:37" ht="12.75">
      <c r="A118" s="6"/>
      <c r="B118" s="6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6"/>
      <c r="X118" s="6"/>
      <c r="Y118" s="6"/>
      <c r="Z118" s="6"/>
      <c r="AA118" s="6"/>
      <c r="AB118" s="6"/>
      <c r="AF118" s="26"/>
      <c r="AG118" s="26"/>
      <c r="AH118" s="26"/>
      <c r="AI118" s="26"/>
      <c r="AJ118" s="26"/>
      <c r="AK118"/>
    </row>
    <row r="119" spans="1:37" ht="12.75">
      <c r="A119" s="6"/>
      <c r="B119" s="6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6"/>
      <c r="X119" s="6"/>
      <c r="Y119" s="6"/>
      <c r="Z119" s="6"/>
      <c r="AA119" s="6"/>
      <c r="AB119" s="6"/>
      <c r="AF119" s="26"/>
      <c r="AG119" s="26"/>
      <c r="AH119" s="26"/>
      <c r="AI119" s="26"/>
      <c r="AJ119" s="26"/>
      <c r="AK119"/>
    </row>
    <row r="120" spans="1:37" ht="12.75">
      <c r="A120" s="6"/>
      <c r="B120" s="6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6"/>
      <c r="X120" s="6"/>
      <c r="Y120" s="6"/>
      <c r="Z120" s="6"/>
      <c r="AA120" s="6"/>
      <c r="AB120" s="6"/>
      <c r="AF120" s="26"/>
      <c r="AG120" s="26"/>
      <c r="AH120" s="26"/>
      <c r="AI120" s="26"/>
      <c r="AJ120" s="26"/>
      <c r="AK120"/>
    </row>
    <row r="121" spans="1:37" ht="12.75">
      <c r="A121" s="6"/>
      <c r="B121" s="6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6"/>
      <c r="X121" s="6"/>
      <c r="Y121" s="6"/>
      <c r="Z121" s="6"/>
      <c r="AA121" s="6"/>
      <c r="AB121" s="6"/>
      <c r="AF121" s="26"/>
      <c r="AG121" s="26"/>
      <c r="AH121" s="26"/>
      <c r="AI121" s="26"/>
      <c r="AJ121" s="26"/>
      <c r="AK121"/>
    </row>
    <row r="122" spans="1:37" ht="12.75">
      <c r="A122" s="6"/>
      <c r="B122" s="6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6"/>
      <c r="X122" s="6"/>
      <c r="Y122" s="6"/>
      <c r="Z122" s="6"/>
      <c r="AA122" s="6"/>
      <c r="AB122" s="6"/>
      <c r="AF122" s="26"/>
      <c r="AG122" s="26"/>
      <c r="AH122" s="26"/>
      <c r="AI122" s="26"/>
      <c r="AJ122" s="26"/>
      <c r="AK122"/>
    </row>
    <row r="123" spans="1:37" ht="12.75">
      <c r="A123" s="6"/>
      <c r="B123" s="6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23"/>
      <c r="AB123" s="23"/>
      <c r="AC123" s="23"/>
      <c r="AD123" s="23"/>
      <c r="AF123" s="26"/>
      <c r="AG123" s="26"/>
      <c r="AH123" s="26"/>
      <c r="AI123" s="26"/>
      <c r="AJ123" s="26"/>
      <c r="AK123" s="26"/>
    </row>
    <row r="124" spans="1:28" ht="12.7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</row>
    <row r="125" spans="1:28" ht="12.7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</row>
    <row r="126" spans="1:28" ht="12.7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Epifanov</dc:creator>
  <cp:keywords/>
  <dc:description/>
  <cp:lastModifiedBy>Epifanov</cp:lastModifiedBy>
  <dcterms:created xsi:type="dcterms:W3CDTF">2006-06-04T08:49:17Z</dcterms:created>
  <dcterms:modified xsi:type="dcterms:W3CDTF">2006-11-30T18:29:04Z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ладелец">
    <vt:lpwstr>Owen</vt:lpwstr>
  </property>
  <property fmtid="{D5CDD505-2E9C-101B-9397-08002B2CF9AE}" pid="3" name="Проект">
    <vt:lpwstr>Renju World Championship via e-mail 2006</vt:lpwstr>
  </property>
</Properties>
</file>